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Operations\Technical Compliance\Fire Prevention\04 F Factor\2018-19 Data\Final Report\"/>
    </mc:Choice>
  </mc:AlternateContent>
  <bookViews>
    <workbookView xWindow="0" yWindow="0" windowWidth="20400" windowHeight="7755" tabRatio="808" activeTab="3"/>
  </bookViews>
  <sheets>
    <sheet name="Contents" sheetId="144" r:id="rId1"/>
    <sheet name="Cover" sheetId="133" r:id="rId2"/>
    <sheet name="1. F-Factor summary" sheetId="145" r:id="rId3"/>
    <sheet name="2. Individual fire start info" sheetId="147" r:id="rId4"/>
    <sheet name="3. Systems and Audit" sheetId="146" r:id="rId5"/>
  </sheets>
  <externalReferences>
    <externalReference r:id="rId6"/>
    <externalReference r:id="rId7"/>
  </externalReferences>
  <definedNames>
    <definedName name="_xlnm._FilterDatabase" localSheetId="3" hidden="1">'2. Individual fire start info'!$B$37:$V$141</definedName>
    <definedName name="abc" localSheetId="2">#REF!</definedName>
    <definedName name="abc" localSheetId="0">#REF!</definedName>
    <definedName name="abc">#REF!</definedName>
    <definedName name="Asset1" localSheetId="2">#REF!</definedName>
    <definedName name="Asset1" localSheetId="0">'[1]4. RAB'!#REF!</definedName>
    <definedName name="Asset1" localSheetId="1">#REF!</definedName>
    <definedName name="Asset1">#REF!</definedName>
    <definedName name="Asset10" localSheetId="2">#REF!</definedName>
    <definedName name="Asset10" localSheetId="0">'[1]4. RAB'!#REF!</definedName>
    <definedName name="Asset10" localSheetId="1">#REF!</definedName>
    <definedName name="Asset10">#REF!</definedName>
    <definedName name="Asset11" localSheetId="2">#REF!</definedName>
    <definedName name="Asset11" localSheetId="0">'[1]4. RAB'!#REF!</definedName>
    <definedName name="Asset11" localSheetId="1">#REF!</definedName>
    <definedName name="Asset11">#REF!</definedName>
    <definedName name="asset11a" localSheetId="2">#REF!</definedName>
    <definedName name="asset11a" localSheetId="0">#REF!</definedName>
    <definedName name="asset11a" localSheetId="1">#REF!</definedName>
    <definedName name="asset11a">#REF!</definedName>
    <definedName name="Asset12" localSheetId="2">#REF!</definedName>
    <definedName name="Asset12" localSheetId="0">'[1]4. RAB'!#REF!</definedName>
    <definedName name="Asset12" localSheetId="1">#REF!</definedName>
    <definedName name="Asset12">#REF!</definedName>
    <definedName name="Asset13" localSheetId="2">#REF!</definedName>
    <definedName name="Asset13" localSheetId="0">'[1]4. RAB'!#REF!</definedName>
    <definedName name="Asset13" localSheetId="1">#REF!</definedName>
    <definedName name="Asset13">#REF!</definedName>
    <definedName name="Asset14" localSheetId="2">#REF!</definedName>
    <definedName name="Asset14" localSheetId="0">'[1]4. RAB'!#REF!</definedName>
    <definedName name="Asset14" localSheetId="1">#REF!</definedName>
    <definedName name="Asset14">#REF!</definedName>
    <definedName name="Asset15" localSheetId="2">#REF!</definedName>
    <definedName name="Asset15" localSheetId="0">'[1]4. RAB'!#REF!</definedName>
    <definedName name="Asset15" localSheetId="1">#REF!</definedName>
    <definedName name="Asset15">#REF!</definedName>
    <definedName name="Asset16" localSheetId="2">#REF!</definedName>
    <definedName name="Asset16" localSheetId="0">'[1]4. RAB'!#REF!</definedName>
    <definedName name="Asset16" localSheetId="1">#REF!</definedName>
    <definedName name="Asset16">#REF!</definedName>
    <definedName name="Asset17" localSheetId="2">#REF!</definedName>
    <definedName name="Asset17" localSheetId="0">'[1]4. RAB'!#REF!</definedName>
    <definedName name="Asset17" localSheetId="1">#REF!</definedName>
    <definedName name="Asset17">#REF!</definedName>
    <definedName name="Asset18" localSheetId="2">#REF!</definedName>
    <definedName name="Asset18" localSheetId="0">'[1]4. RAB'!#REF!</definedName>
    <definedName name="Asset18" localSheetId="1">#REF!</definedName>
    <definedName name="Asset18">#REF!</definedName>
    <definedName name="Asset19" localSheetId="2">#REF!</definedName>
    <definedName name="Asset19" localSheetId="0">'[1]4. RAB'!#REF!</definedName>
    <definedName name="Asset19" localSheetId="1">#REF!</definedName>
    <definedName name="Asset19">#REF!</definedName>
    <definedName name="Asset2" localSheetId="2">#REF!</definedName>
    <definedName name="Asset2" localSheetId="0">'[1]4. RAB'!#REF!</definedName>
    <definedName name="Asset2" localSheetId="1">#REF!</definedName>
    <definedName name="Asset2">#REF!</definedName>
    <definedName name="Asset20" localSheetId="2">#REF!</definedName>
    <definedName name="Asset20" localSheetId="0">'[1]4. RAB'!#REF!</definedName>
    <definedName name="Asset20" localSheetId="1">#REF!</definedName>
    <definedName name="Asset20">#REF!</definedName>
    <definedName name="Asset3" localSheetId="2">#REF!</definedName>
    <definedName name="Asset3" localSheetId="0">'[1]4. RAB'!#REF!</definedName>
    <definedName name="Asset3" localSheetId="1">#REF!</definedName>
    <definedName name="Asset3">#REF!</definedName>
    <definedName name="Asset4" localSheetId="2">#REF!</definedName>
    <definedName name="Asset4" localSheetId="0">'[1]4. RAB'!#REF!</definedName>
    <definedName name="Asset4" localSheetId="1">#REF!</definedName>
    <definedName name="Asset4">#REF!</definedName>
    <definedName name="Asset5" localSheetId="2">#REF!</definedName>
    <definedName name="Asset5" localSheetId="0">'[1]4. RAB'!#REF!</definedName>
    <definedName name="Asset5" localSheetId="1">#REF!</definedName>
    <definedName name="Asset5">#REF!</definedName>
    <definedName name="Asset6" localSheetId="2">#REF!</definedName>
    <definedName name="Asset6" localSheetId="0">'[1]4. RAB'!#REF!</definedName>
    <definedName name="Asset6" localSheetId="1">#REF!</definedName>
    <definedName name="Asset6">#REF!</definedName>
    <definedName name="Asset7" localSheetId="2">#REF!</definedName>
    <definedName name="Asset7" localSheetId="0">'[1]4. RAB'!#REF!</definedName>
    <definedName name="Asset7" localSheetId="1">#REF!</definedName>
    <definedName name="Asset7">#REF!</definedName>
    <definedName name="Asset8" localSheetId="2">#REF!</definedName>
    <definedName name="Asset8" localSheetId="0">'[1]4. RAB'!#REF!</definedName>
    <definedName name="Asset8" localSheetId="1">#REF!</definedName>
    <definedName name="Asset8">#REF!</definedName>
    <definedName name="Asset9" localSheetId="2">#REF!</definedName>
    <definedName name="Asset9" localSheetId="0">'[1]4. RAB'!#REF!</definedName>
    <definedName name="Asset9" localSheetId="1">#REF!</definedName>
    <definedName name="Asset9">#REF!</definedName>
    <definedName name="DNSP" localSheetId="2">[2]Outcomes!$B$2</definedName>
    <definedName name="DNSP">[2]Outcomes!$B$2</definedName>
    <definedName name="_xlnm.Print_Area" localSheetId="2">'1. F-Factor summary'!$B$1:$D$20</definedName>
    <definedName name="_xlnm.Print_Area" localSheetId="3">'2. Individual fire start info'!$B$1:$V$131</definedName>
    <definedName name="_xlnm.Print_Area" localSheetId="4">'3. Systems and Audit'!$B$1:$E$30</definedName>
    <definedName name="_xlnm.Print_Area" localSheetId="0">Contents!$A$1:$Q$18</definedName>
    <definedName name="_xlnm.Print_Area" localSheetId="1">Cover!$B$1:$I$50</definedName>
    <definedName name="YEAR" localSheetId="2">[2]Outcomes!$B$3</definedName>
    <definedName name="YEAR">[2]Outcomes!$B$3</definedName>
  </definedNames>
  <calcPr calcId="152511"/>
</workbook>
</file>

<file path=xl/calcChain.xml><?xml version="1.0" encoding="utf-8"?>
<calcChain xmlns="http://schemas.openxmlformats.org/spreadsheetml/2006/main">
  <c r="C8" i="145" l="1"/>
  <c r="C9" i="145"/>
  <c r="C10" i="145"/>
  <c r="C11" i="145"/>
  <c r="C12" i="145"/>
  <c r="C7" i="145"/>
  <c r="B41" i="147" l="1"/>
  <c r="B42" i="147" s="1"/>
  <c r="B43" i="147" s="1"/>
  <c r="B44" i="147" s="1"/>
  <c r="B45" i="147" s="1"/>
  <c r="B46" i="147" s="1"/>
  <c r="B47" i="147" s="1"/>
  <c r="B48" i="147" s="1"/>
  <c r="B49" i="147" s="1"/>
  <c r="B50" i="147" s="1"/>
  <c r="B51" i="147" s="1"/>
  <c r="B52" i="147" s="1"/>
  <c r="B53" i="147" s="1"/>
  <c r="B54" i="147" s="1"/>
  <c r="B55" i="147" s="1"/>
  <c r="B56" i="147" s="1"/>
  <c r="B57" i="147" s="1"/>
  <c r="B58" i="147" s="1"/>
  <c r="B59" i="147" s="1"/>
  <c r="B60" i="147" s="1"/>
  <c r="B61" i="147" s="1"/>
  <c r="B62" i="147" s="1"/>
  <c r="B63" i="147" s="1"/>
  <c r="B64" i="147" s="1"/>
  <c r="B65" i="147" s="1"/>
  <c r="B66" i="147" s="1"/>
  <c r="B67" i="147" s="1"/>
  <c r="B68" i="147" s="1"/>
  <c r="B69" i="147" s="1"/>
  <c r="B70" i="147" s="1"/>
  <c r="B71" i="147" s="1"/>
  <c r="B72" i="147" s="1"/>
  <c r="B73" i="147" s="1"/>
  <c r="B74" i="147" s="1"/>
  <c r="B75" i="147" s="1"/>
  <c r="B76" i="147" s="1"/>
  <c r="B77" i="147" s="1"/>
  <c r="B78" i="147" s="1"/>
  <c r="B79" i="147" s="1"/>
  <c r="B80" i="147" s="1"/>
  <c r="B81" i="147" s="1"/>
  <c r="B82" i="147" s="1"/>
  <c r="B83" i="147" s="1"/>
  <c r="B84" i="147" s="1"/>
  <c r="B85" i="147" s="1"/>
  <c r="B86" i="147" s="1"/>
  <c r="B87" i="147" s="1"/>
  <c r="B88" i="147" s="1"/>
  <c r="B89" i="147" s="1"/>
  <c r="B90" i="147" s="1"/>
  <c r="B91" i="147" s="1"/>
  <c r="B92" i="147" s="1"/>
  <c r="B93" i="147" s="1"/>
  <c r="B94" i="147" s="1"/>
  <c r="B95" i="147" s="1"/>
  <c r="B96" i="147" s="1"/>
  <c r="B97" i="147" s="1"/>
  <c r="B98" i="147" s="1"/>
  <c r="B99" i="147" s="1"/>
  <c r="B100" i="147" s="1"/>
  <c r="B101" i="147" s="1"/>
  <c r="B102" i="147" s="1"/>
  <c r="B103" i="147" s="1"/>
  <c r="B104" i="147" s="1"/>
  <c r="B105" i="147" s="1"/>
  <c r="B106" i="147" s="1"/>
  <c r="B107" i="147" s="1"/>
  <c r="B108" i="147" s="1"/>
  <c r="B109" i="147" s="1"/>
  <c r="B110" i="147" s="1"/>
  <c r="B111" i="147" s="1"/>
  <c r="B112" i="147" s="1"/>
  <c r="B113" i="147" s="1"/>
  <c r="B114" i="147" s="1"/>
  <c r="B115" i="147" s="1"/>
  <c r="B116" i="147" s="1"/>
  <c r="B117" i="147" s="1"/>
  <c r="B118" i="147" s="1"/>
  <c r="B119" i="147" s="1"/>
  <c r="B120" i="147" s="1"/>
  <c r="B121" i="147" s="1"/>
  <c r="B122" i="147" s="1"/>
  <c r="B123" i="147" s="1"/>
  <c r="B124" i="147" s="1"/>
  <c r="B125" i="147" s="1"/>
  <c r="B126" i="147" s="1"/>
  <c r="B127" i="147" s="1"/>
  <c r="B128" i="147" s="1"/>
  <c r="B129" i="147" s="1"/>
  <c r="B130" i="147" s="1"/>
  <c r="B131" i="147" s="1"/>
  <c r="B132" i="147" s="1"/>
  <c r="B133" i="147" s="1"/>
  <c r="B134" i="147" s="1"/>
  <c r="B135" i="147" s="1"/>
  <c r="B136" i="147" s="1"/>
  <c r="B137" i="147" s="1"/>
  <c r="B138" i="147" s="1"/>
  <c r="B139" i="147" s="1"/>
  <c r="B140" i="147" s="1"/>
  <c r="B141" i="147" s="1"/>
  <c r="B19" i="147" l="1"/>
  <c r="D2" i="145" l="1"/>
  <c r="B3" i="147" l="1"/>
  <c r="B3" i="145"/>
  <c r="B1" i="147"/>
  <c r="B1" i="145"/>
  <c r="B1" i="146"/>
  <c r="B8" i="146"/>
  <c r="C13" i="145" l="1"/>
  <c r="B3" i="146"/>
  <c r="D3" i="145" l="1"/>
  <c r="B39" i="147" l="1"/>
</calcChain>
</file>

<file path=xl/sharedStrings.xml><?xml version="1.0" encoding="utf-8"?>
<sst xmlns="http://schemas.openxmlformats.org/spreadsheetml/2006/main" count="1285" uniqueCount="554">
  <si>
    <t>Instructions:</t>
  </si>
  <si>
    <t>Cover sheet</t>
  </si>
  <si>
    <t>Distribution Network Service Provider</t>
  </si>
  <si>
    <t>Reporting year:</t>
  </si>
  <si>
    <t>Colour coding of input sheets:</t>
  </si>
  <si>
    <t>Yellow = Input cells</t>
  </si>
  <si>
    <t>Leave coloured cells blank if no information exists - PLEASE DO NOT ENTER TEXT unless specifically requested to do so.</t>
  </si>
  <si>
    <t>All dollar amounts are to be unrounded, and in nominal terms.</t>
  </si>
  <si>
    <t>F-factor data reporting</t>
  </si>
  <si>
    <t>Business address</t>
  </si>
  <si>
    <t>Suburb</t>
  </si>
  <si>
    <t>State</t>
  </si>
  <si>
    <t>Postcode</t>
  </si>
  <si>
    <t>Postal address</t>
  </si>
  <si>
    <t>Contact name/s</t>
  </si>
  <si>
    <t>Contact phone/s</t>
  </si>
  <si>
    <t>Contact email address/s</t>
  </si>
  <si>
    <t xml:space="preserve"> </t>
  </si>
  <si>
    <t>Table of contents</t>
  </si>
  <si>
    <t>Address</t>
  </si>
  <si>
    <t>DNSP - trading name:</t>
  </si>
  <si>
    <t xml:space="preserve">DNSP - Australian business number: </t>
  </si>
  <si>
    <t>System 1</t>
  </si>
  <si>
    <t>System 2</t>
  </si>
  <si>
    <t xml:space="preserve">System 3 </t>
  </si>
  <si>
    <t>System 4</t>
  </si>
  <si>
    <t>System 5</t>
  </si>
  <si>
    <t>Name</t>
  </si>
  <si>
    <t>Relevant Standards</t>
  </si>
  <si>
    <t>System Audited</t>
  </si>
  <si>
    <t>Total</t>
  </si>
  <si>
    <t>Information or reporting systems</t>
  </si>
  <si>
    <t xml:space="preserve">   (4) Whether the data entered into or removed from the IT system has been audited - Yes or No</t>
  </si>
  <si>
    <t>Table 4: Information or reporting systems</t>
  </si>
  <si>
    <r>
      <t>Table 4</t>
    </r>
    <r>
      <rPr>
        <sz val="10"/>
        <rFont val="Arial"/>
        <family val="2"/>
      </rPr>
      <t xml:space="preserve"> - Information or reporting systems</t>
    </r>
  </si>
  <si>
    <t xml:space="preserve">   (1) Name of any IT system used to collect fire start data or fault event data - i.e. SCADA system, or fault reporting system</t>
  </si>
  <si>
    <t xml:space="preserve">   (2) Whether the fire recording or fault recording process has been audited or complies with a relevant Australian or industry standard - Yes or No</t>
  </si>
  <si>
    <t xml:space="preserve">   (3) List any relevant Australian or industry standards that the fire recording or fault recording process complies with</t>
  </si>
  <si>
    <t>1. F-factor summary</t>
  </si>
  <si>
    <t>Fire start report</t>
  </si>
  <si>
    <t xml:space="preserve">This template is to be used by a DNSP to provide a fire start report to the AER in accordance with section 5 of the F-factor Order in Council.  </t>
  </si>
  <si>
    <t>2. Fire start report</t>
  </si>
  <si>
    <t>3. Systems and Audit</t>
  </si>
  <si>
    <t>Fire Type</t>
  </si>
  <si>
    <t>Risk Factors</t>
  </si>
  <si>
    <t>Started by any tree, or part of a tree, falling upon or coming into contact with a distribution system</t>
  </si>
  <si>
    <t>Started by any person, bird, reptile or other animal coming into contact with a distribution system</t>
  </si>
  <si>
    <t xml:space="preserve">Started by lightning striking a distribution system or a part of a distribution system </t>
  </si>
  <si>
    <t>Started by any other thing forming part of or coming into contact with a distribution system</t>
  </si>
  <si>
    <t>Otherwise started by a distribution system</t>
  </si>
  <si>
    <t>Table 2: Summary of total fire starts by F factor Order definition</t>
  </si>
  <si>
    <t>Victoria</t>
  </si>
  <si>
    <t>DNSP:</t>
  </si>
  <si>
    <t>2018/19</t>
  </si>
  <si>
    <t>United Energy</t>
  </si>
  <si>
    <t>IRU target:</t>
  </si>
  <si>
    <t>IRU amount:</t>
  </si>
  <si>
    <t>Revenue adjustment:</t>
  </si>
  <si>
    <t>Danger multiplier</t>
  </si>
  <si>
    <t>IRU 
amount</t>
  </si>
  <si>
    <t>Product of multipliers</t>
  </si>
  <si>
    <t>Started in or originated from a distribution system</t>
  </si>
  <si>
    <t>Fire starts</t>
  </si>
  <si>
    <t>Number</t>
  </si>
  <si>
    <t>Total fires by cause</t>
  </si>
  <si>
    <t>Kind of Fire Start by definition of fire start under clause 5 of F-factor Order</t>
  </si>
  <si>
    <t>Dark blue = AER headings</t>
  </si>
  <si>
    <t>Grey = AER instructions</t>
  </si>
  <si>
    <t>Light orange = Automatically-generated cells</t>
  </si>
  <si>
    <r>
      <t xml:space="preserve">Date </t>
    </r>
    <r>
      <rPr>
        <vertAlign val="superscript"/>
        <sz val="12"/>
        <color indexed="51"/>
        <rFont val="Arial"/>
        <family val="2"/>
      </rPr>
      <t>1</t>
    </r>
  </si>
  <si>
    <r>
      <t xml:space="preserve">Time </t>
    </r>
    <r>
      <rPr>
        <vertAlign val="superscript"/>
        <sz val="12"/>
        <color indexed="51"/>
        <rFont val="Arial"/>
        <family val="2"/>
      </rPr>
      <t>2</t>
    </r>
  </si>
  <si>
    <r>
      <t xml:space="preserve">Latitude </t>
    </r>
    <r>
      <rPr>
        <vertAlign val="superscript"/>
        <sz val="12"/>
        <color indexed="51"/>
        <rFont val="Arial"/>
        <family val="2"/>
      </rPr>
      <t>3</t>
    </r>
  </si>
  <si>
    <r>
      <t xml:space="preserve">Longitude </t>
    </r>
    <r>
      <rPr>
        <vertAlign val="superscript"/>
        <sz val="12"/>
        <color indexed="51"/>
        <rFont val="Arial"/>
        <family val="2"/>
      </rPr>
      <t>3</t>
    </r>
  </si>
  <si>
    <t>Location
multiplier</t>
  </si>
  <si>
    <t>The SGSPAA Internal Audit function undertakes a programme of work in accordance with the SGSPAA Group Internal Audit Plan. This internal audit activity covers elements of the systems and process used for capturing, recording and maintaining fire start data.</t>
  </si>
  <si>
    <t>Low voltage AC (&lt;1kV)</t>
  </si>
  <si>
    <t>11kV AC</t>
  </si>
  <si>
    <t>22kV AC</t>
  </si>
  <si>
    <t>66kV AC</t>
  </si>
  <si>
    <t>single phase</t>
  </si>
  <si>
    <t>three phase</t>
  </si>
  <si>
    <t xml:space="preserve"> - overhead conductor (bare; all aluminium conductor)</t>
  </si>
  <si>
    <t xml:space="preserve"> - underground cable</t>
  </si>
  <si>
    <t xml:space="preserve"> - pole (wood)</t>
  </si>
  <si>
    <t xml:space="preserve"> - crossarm (wood)</t>
  </si>
  <si>
    <t xml:space="preserve"> - connector / termination</t>
  </si>
  <si>
    <t xml:space="preserve"> - dropper / bridge</t>
  </si>
  <si>
    <t xml:space="preserve"> - insulators</t>
  </si>
  <si>
    <t xml:space="preserve"> - transformer (pole mounted)</t>
  </si>
  <si>
    <t xml:space="preserve"> - fuse (boric acid)</t>
  </si>
  <si>
    <t xml:space="preserve"> - fuse (EDO fuse)</t>
  </si>
  <si>
    <t xml:space="preserve"> - fuse (powder filled)</t>
  </si>
  <si>
    <t xml:space="preserve"> - connection box</t>
  </si>
  <si>
    <t>System 6</t>
  </si>
  <si>
    <t>System 7</t>
  </si>
  <si>
    <t>System 8</t>
  </si>
  <si>
    <t>The cells and structure of the spreadsheet is locked to prevent inadvertent interference with the automated settings.</t>
  </si>
  <si>
    <r>
      <t xml:space="preserve">Location 
area </t>
    </r>
    <r>
      <rPr>
        <vertAlign val="superscript"/>
        <sz val="12"/>
        <color indexed="51"/>
        <rFont val="Arial"/>
        <family val="2"/>
      </rPr>
      <t>12</t>
    </r>
  </si>
  <si>
    <t>Table 2: Individual Fire Starts</t>
  </si>
  <si>
    <r>
      <t xml:space="preserve">Fire 
danger 
rating </t>
    </r>
    <r>
      <rPr>
        <vertAlign val="superscript"/>
        <sz val="12"/>
        <color indexed="51"/>
        <rFont val="Arial"/>
        <family val="2"/>
      </rPr>
      <t>13</t>
    </r>
  </si>
  <si>
    <r>
      <t xml:space="preserve">DNSP record number </t>
    </r>
    <r>
      <rPr>
        <vertAlign val="superscript"/>
        <sz val="12"/>
        <rFont val="Arial"/>
        <family val="2"/>
      </rPr>
      <t>14</t>
    </r>
  </si>
  <si>
    <r>
      <t xml:space="preserve">OSIRIS 
(ESV) reference 
number </t>
    </r>
    <r>
      <rPr>
        <vertAlign val="superscript"/>
        <sz val="12"/>
        <rFont val="Arial"/>
        <family val="2"/>
      </rPr>
      <t>15</t>
    </r>
  </si>
  <si>
    <t>Electricity Distribution Network Service Provider
F-factor Reporting Template</t>
  </si>
  <si>
    <t>STO13</t>
  </si>
  <si>
    <t>MGE34</t>
  </si>
  <si>
    <t>DMA14</t>
  </si>
  <si>
    <t>HGS33</t>
  </si>
  <si>
    <t>DMA23</t>
  </si>
  <si>
    <t>STO14</t>
  </si>
  <si>
    <t>MGE21</t>
  </si>
  <si>
    <t>DMA21</t>
  </si>
  <si>
    <t>DMA24</t>
  </si>
  <si>
    <t>FSH31</t>
  </si>
  <si>
    <t>CFD25</t>
  </si>
  <si>
    <t>OAK35</t>
  </si>
  <si>
    <t>CRM22</t>
  </si>
  <si>
    <t>DMA15</t>
  </si>
  <si>
    <t>RBD22</t>
  </si>
  <si>
    <t>SVW55</t>
  </si>
  <si>
    <t>DVY31</t>
  </si>
  <si>
    <t>SVW45</t>
  </si>
  <si>
    <t>HGS21</t>
  </si>
  <si>
    <t>OAK32</t>
  </si>
  <si>
    <t>CRM11</t>
  </si>
  <si>
    <t>Urban</t>
  </si>
  <si>
    <t>RWT35</t>
  </si>
  <si>
    <t>NW 21</t>
  </si>
  <si>
    <t>NW 14</t>
  </si>
  <si>
    <t>NW 33</t>
  </si>
  <si>
    <t>BW 33</t>
  </si>
  <si>
    <t>RD 04</t>
  </si>
  <si>
    <t>K  08</t>
  </si>
  <si>
    <t>NB 34</t>
  </si>
  <si>
    <t>K  13</t>
  </si>
  <si>
    <t>LD 07</t>
  </si>
  <si>
    <t>NP 36</t>
  </si>
  <si>
    <t>NB 25</t>
  </si>
  <si>
    <t>LD 06</t>
  </si>
  <si>
    <t>NB 35</t>
  </si>
  <si>
    <t>K  06</t>
  </si>
  <si>
    <t>BT 10</t>
  </si>
  <si>
    <t>Rural Short</t>
  </si>
  <si>
    <t>MR 14</t>
  </si>
  <si>
    <t>DN 02</t>
  </si>
  <si>
    <t>EW 08</t>
  </si>
  <si>
    <t>SR 13</t>
  </si>
  <si>
    <t>MR 32</t>
  </si>
  <si>
    <t>DN 22</t>
  </si>
  <si>
    <t>DVY24</t>
  </si>
  <si>
    <t>FTN24</t>
  </si>
  <si>
    <t>BR 04</t>
  </si>
  <si>
    <t>MGE23</t>
  </si>
  <si>
    <t>GW 05</t>
  </si>
  <si>
    <t>FSH32</t>
  </si>
  <si>
    <t>TBTS-FTS</t>
  </si>
  <si>
    <t>DN 10</t>
  </si>
  <si>
    <t>MC 06</t>
  </si>
  <si>
    <t>BT 15</t>
  </si>
  <si>
    <t>OR 24</t>
  </si>
  <si>
    <t>EM 05</t>
  </si>
  <si>
    <t>EM 10</t>
  </si>
  <si>
    <t>CDA22</t>
  </si>
  <si>
    <t>MC 09</t>
  </si>
  <si>
    <t>HT 11</t>
  </si>
  <si>
    <t>OR 35</t>
  </si>
  <si>
    <t>BT 09</t>
  </si>
  <si>
    <t>HGS31</t>
  </si>
  <si>
    <t>OE 15</t>
  </si>
  <si>
    <t>HGS23</t>
  </si>
  <si>
    <t>DMA13</t>
  </si>
  <si>
    <t>CDA23</t>
  </si>
  <si>
    <t>M  35</t>
  </si>
  <si>
    <t>STO22</t>
  </si>
  <si>
    <t>FTN14</t>
  </si>
  <si>
    <t>STO21</t>
  </si>
  <si>
    <t>STO23</t>
  </si>
  <si>
    <t>HGS32</t>
  </si>
  <si>
    <t>NW 13</t>
  </si>
  <si>
    <t>EB 11</t>
  </si>
  <si>
    <t>RWT12</t>
  </si>
  <si>
    <t>DC 04</t>
  </si>
  <si>
    <t>SV 16</t>
  </si>
  <si>
    <t>SV 33</t>
  </si>
  <si>
    <t>BU 09</t>
  </si>
  <si>
    <t>DC 02</t>
  </si>
  <si>
    <t>BU 06</t>
  </si>
  <si>
    <t>No forecast</t>
  </si>
  <si>
    <t>Low-moderate</t>
  </si>
  <si>
    <t>High</t>
  </si>
  <si>
    <t>Severe</t>
  </si>
  <si>
    <t>Very High</t>
  </si>
  <si>
    <t>Yes</t>
  </si>
  <si>
    <t>Column1</t>
  </si>
  <si>
    <t>United Energy Distribution Pty Ltd</t>
  </si>
  <si>
    <t>70 064 651 029</t>
  </si>
  <si>
    <t>43 - 45 Centreway</t>
  </si>
  <si>
    <t>Mt Waverley</t>
  </si>
  <si>
    <t>P.O Box 449</t>
  </si>
  <si>
    <t>Trevor Fisher</t>
  </si>
  <si>
    <t>trevor.fisher@ue.com.au</t>
  </si>
  <si>
    <t xml:space="preserve"> - overhead conductor (bare; aluminium core steel reinforced)</t>
  </si>
  <si>
    <t xml:space="preserve"> - overhead conductor (bare; steel)</t>
  </si>
  <si>
    <t xml:space="preserve"> - overhead service conductor (residential)</t>
  </si>
  <si>
    <t xml:space="preserve"> - insulator tie wires / connections</t>
  </si>
  <si>
    <t xml:space="preserve"> - lamps (major road)</t>
  </si>
  <si>
    <r>
      <t xml:space="preserve">ID of nearest 
polyphase 
line </t>
    </r>
    <r>
      <rPr>
        <vertAlign val="superscript"/>
        <sz val="12"/>
        <color indexed="51"/>
        <rFont val="Arial"/>
        <family val="2"/>
      </rPr>
      <t>6</t>
    </r>
  </si>
  <si>
    <r>
      <t xml:space="preserve">Voltage of line in which 
fire start 
occurred </t>
    </r>
    <r>
      <rPr>
        <vertAlign val="superscript"/>
        <sz val="12"/>
        <color indexed="51"/>
        <rFont val="Arial"/>
        <family val="2"/>
      </rPr>
      <t>7</t>
    </r>
  </si>
  <si>
    <r>
      <t>Network categorisation</t>
    </r>
    <r>
      <rPr>
        <sz val="12"/>
        <color theme="9" tint="0.39997558519241921"/>
        <rFont val="Arial"/>
        <family val="2"/>
      </rPr>
      <t xml:space="preserve"> </t>
    </r>
    <r>
      <rPr>
        <vertAlign val="superscript"/>
        <sz val="12"/>
        <color theme="9" tint="0.39997558519241921"/>
        <rFont val="Arial"/>
        <family val="2"/>
      </rPr>
      <t>8</t>
    </r>
  </si>
  <si>
    <r>
      <t>Type of primary asset 
involved in fire start</t>
    </r>
    <r>
      <rPr>
        <sz val="12"/>
        <color rgb="FFFFC000"/>
        <rFont val="Arial"/>
        <family val="2"/>
      </rPr>
      <t xml:space="preserve"> </t>
    </r>
    <r>
      <rPr>
        <vertAlign val="superscript"/>
        <sz val="12"/>
        <color rgb="FFFFC000"/>
        <rFont val="Arial"/>
        <family val="2"/>
      </rPr>
      <t>9</t>
    </r>
  </si>
  <si>
    <r>
      <t xml:space="preserve">Phase(s) of 
line or 
transformer </t>
    </r>
    <r>
      <rPr>
        <vertAlign val="superscript"/>
        <sz val="12"/>
        <color indexed="51"/>
        <rFont val="Arial"/>
        <family val="2"/>
      </rPr>
      <t>10</t>
    </r>
  </si>
  <si>
    <r>
      <t xml:space="preserve">Kind of fire start as per Clause 5
of F-factor Order-In-Council </t>
    </r>
    <r>
      <rPr>
        <vertAlign val="superscript"/>
        <sz val="12"/>
        <color indexed="51"/>
        <rFont val="Arial"/>
        <family val="2"/>
      </rPr>
      <t>11</t>
    </r>
  </si>
  <si>
    <t>Addition Information</t>
  </si>
  <si>
    <r>
      <rPr>
        <b/>
        <sz val="10"/>
        <color rgb="FFFF0000"/>
        <rFont val="Arial"/>
        <family val="2"/>
      </rPr>
      <t>"Fire"</t>
    </r>
    <r>
      <rPr>
        <sz val="10"/>
        <color rgb="FFFF0000"/>
        <rFont val="Arial"/>
        <family val="2"/>
      </rPr>
      <t xml:space="preserve"> should be interpreted using its common meaning and can be defined as a process in which substances combine chemically with oxygen from the air and typically give out bright light, heat and smoke. A fire should be recorded where there is evidence of smoking, charring, scorching, burning or any other evidence that a fire had occurred.  </t>
    </r>
  </si>
  <si>
    <r>
      <t>Table 3</t>
    </r>
    <r>
      <rPr>
        <sz val="10"/>
        <rFont val="Arial"/>
        <family val="2"/>
      </rPr>
      <t xml:space="preserve"> - Individual Fire Starts</t>
    </r>
  </si>
  <si>
    <t xml:space="preserve">   (1) Date - dd/mm/yyyy</t>
  </si>
  <si>
    <t xml:space="preserve">   (2) Time - if known, the 24-hour time of the fire start hh:mm</t>
  </si>
  <si>
    <t xml:space="preserve">   (3) Latitude and longitude of the fire start as decimal coordinates</t>
  </si>
  <si>
    <t xml:space="preserve">   (4) Address of the property on which the incident occurred or closest to the incident</t>
  </si>
  <si>
    <t xml:space="preserve">   (5) Asset number for the asset nearest the fire start</t>
  </si>
  <si>
    <t xml:space="preserve">   (7) Voltage on the line in which the fire start occurred (note: this may not be the nearest polyphase overhead line)</t>
  </si>
  <si>
    <t xml:space="preserve">   (8) Network categorisation - CBD, Urban, Rural Long or Rural Short</t>
  </si>
  <si>
    <t xml:space="preserve">   (9) Asset type of primary asset causing fire in accordance with OSIRIS asset categories</t>
  </si>
  <si>
    <t xml:space="preserve">   (10) Where the asset involved in the fire is a transformer or an overhead or underground line, provide the phase, or phases, of the line or transformer</t>
  </si>
  <si>
    <t xml:space="preserve">   (11) Kind of fire start in accordance with categories specified in Clause 5 of the F-factor Order-In-Council</t>
  </si>
  <si>
    <t xml:space="preserve">   (12) Identify the location of the fire start in accordance with the categories specified in Clause 11(b) of the F-factor Order-In-Council</t>
  </si>
  <si>
    <t xml:space="preserve">   (13) Provide the BOM fire danger rating applicable at the time of the fire start (data is available on the EM-COP website)</t>
  </si>
  <si>
    <t xml:space="preserve">   (15) ESV's OSIRIS reference number for the incident</t>
  </si>
  <si>
    <t xml:space="preserve">   (16) Free text description of the fault containing relevant comments from field reports </t>
  </si>
  <si>
    <r>
      <t xml:space="preserve">ID of 
nearest 
asset </t>
    </r>
    <r>
      <rPr>
        <vertAlign val="superscript"/>
        <sz val="12"/>
        <color indexed="51"/>
        <rFont val="Arial"/>
        <family val="2"/>
      </rPr>
      <t>5</t>
    </r>
  </si>
  <si>
    <r>
      <t xml:space="preserve">Address of incident </t>
    </r>
    <r>
      <rPr>
        <vertAlign val="superscript"/>
        <sz val="12"/>
        <color indexed="51"/>
        <rFont val="Arial"/>
        <family val="2"/>
      </rPr>
      <t>4</t>
    </r>
  </si>
  <si>
    <t>Street light pole on fire as per MFB spring rd 1n whitehorse, center median. opp ambulance depot. light head nth bound side - LIS = 9751815</t>
  </si>
  <si>
    <r>
      <t xml:space="preserve">Fault 
description </t>
    </r>
    <r>
      <rPr>
        <vertAlign val="superscript"/>
        <sz val="8"/>
        <rFont val="Arial"/>
        <family val="2"/>
      </rPr>
      <t>16</t>
    </r>
  </si>
  <si>
    <t>Tree was on fire as per CFA road side hv condcutor property boundary of 3804 &amp; 3808 - lis#1307193 conductor  fire repot# 6826   council tree -no fire when crew arrived</t>
  </si>
  <si>
    <t>Probable conductor clashing Thompsons rd adjacent THOMPSON P277 MMBW S/S, small fire which CFA attended.R Clarke fire report. Suspect conductor clash due to high winds - LIS 9679025</t>
  </si>
  <si>
    <t>Candling PF Fuse Sub placed under LV // prior to opening of the the HV fuses.  Footpath side PFF unit requires replacement. LIS= 8802801</t>
  </si>
  <si>
    <t xml:space="preserve">Cust reported Pole fire, crew isolated supply at the j/box on the pole fed by an o/head service. street light head (150HPS) needs replacement. LIS # 600362 which is o/s of 73 Clayton Rd Oakleigh east. </t>
  </si>
  <si>
    <t>Closest LIS 8803853 - repl burnt out 501 mtr - old mtr 0962856 - no display,  new 1362954 - 0 - internal fire - faulty mtr - fire out on arrival</t>
  </si>
  <si>
    <t>20180730UTD_01</t>
  </si>
  <si>
    <t>20180810UTD_01</t>
  </si>
  <si>
    <t>20180727UTD_01</t>
  </si>
  <si>
    <t>20180716UTD_04</t>
  </si>
  <si>
    <t>20180725UTD_01</t>
  </si>
  <si>
    <t>LIS - 1314698. Its actually on MTN Flinders RD and Boyds. Its not at Frank Flinders. Damage high up on pole. Transformer needs to be replaced. 1single ph 50kva pole mount. feeding 2 customer - no fire on arrival - cct dropper blackened only. PM # 1000668807 - Sub Mtn Fldrs P10 Boyd - per Trent Wilson - 3rd call to attend Sat am - VPN advised. Replaced a single phase 50kva transformer, and 1 burnt out lead on the white phase. Tested and left on 238V. ref job 1207724 for further details</t>
  </si>
  <si>
    <t>lis: 37203 out front of #56 - issues possible from fuse on pole.Crew found the centre phase HV dropper from the bottom of the fuse unit to the vaccum switch. Cap bank has old stile vaccum switches and requires a load buster to isolate. will require operator to attend tomorrow with said load buster to isolate cap bank completely. Is safe for tonight.</t>
  </si>
  <si>
    <t>replaced 3 phase FMB on lis # 3303088, replaced 2w service to #10 Newberry Ave, height comp, issued 5 day defect on FMB left on, CIA and getting REC tomorrow to do repairs, NST tested and passed, also replaced 2 x 250a din phase white and blue phases</t>
  </si>
  <si>
    <t>20180828UTD_05</t>
  </si>
  <si>
    <t>20180828UTD_01</t>
  </si>
  <si>
    <t>20180828UTD_02</t>
  </si>
  <si>
    <t>20180828UTD_03</t>
  </si>
  <si>
    <t>LIS - 3308283, fire brigade leaving, fire out, disconnected street light for safety, s/l head burnt out, new head &amp; globe req'd, Casey &amp; Rod to attend over the weekend - replaced 80w sl head and rewired</t>
  </si>
  <si>
    <t>HV LA needs to be cut clear, LIS# 2322622, crew to return later to cut clear. crew also replaced copper D on the blue phs.</t>
  </si>
  <si>
    <t>20180909UTD_02</t>
  </si>
  <si>
    <t>20180828UTD_04</t>
  </si>
  <si>
    <t>Refer to t/o : 1222705 - no fire when crew arrived - fire ignition report not required - unable to group due to abnormal switching (this job was cause of NW21 feeder reclose) - address now 30 gladys av as per mfb. Crew found the remains of a bunch of helium balloons in the HV at LIS#7032815. Caused damage to HV disc insulators and 2 X HV X-arms. AP#45935 issued at 1600 to replace x-arms &amp; discs - crew repalced x2 us21 hv x-arms (strain) on lis: 7032815 - Notification 1000678128.</t>
  </si>
  <si>
    <t>Centre phase white HV fuse candelling... to lv// and isolate.  Fuse unit was not properly closed, replaced 16a pff... no interruption.</t>
  </si>
  <si>
    <t>20180929UTD_01</t>
  </si>
  <si>
    <t>20181002UTD_03</t>
  </si>
  <si>
    <t>LIS - 1817885, FMJB on lis#1817885 burnt out and start a small pole fire, damaged to property #22 Queens Sq - Fire report #01542</t>
  </si>
  <si>
    <t>LIS - 1814983. operator found HV strain xarm burned through at the xarm strap, the LV xarm was also damaged. Both x-arms replaced</t>
  </si>
  <si>
    <t>20181001UTD_03</t>
  </si>
  <si>
    <t>20181001UTD_02</t>
  </si>
  <si>
    <t xml:space="preserve">Fault current from a nearby fault caused a HV bridge to blow on anchor pole in Hotham st corner of Hotham Ave spitting molten metal into the grass below causing a small ground fire. </t>
  </si>
  <si>
    <t>LIS#= 1105560 - due to an earlier animal fault on ACR 7521, HV conductors clashed started small grass fire, 6mtrs sq approx. Fire report filled out #05633.</t>
  </si>
  <si>
    <t>20180929UTD_04</t>
  </si>
  <si>
    <t>20180916UTD_06</t>
  </si>
  <si>
    <t>Repl UG fuse boxes #11 and 14 Sudholz at lis 8823764 -fire was out on arrival - 3ph fuse box at #14 shorted and cause fire at pole - poss loose connection</t>
  </si>
  <si>
    <t>20180916UTD_04</t>
  </si>
  <si>
    <t>Disconnected burnt out p/light head on lis: 7061755 - refer to s/light crew to replace 150w hps light - supply on to 1/732 when crew arrived - crew carried out nst and passed at unit - no fire when crew arrvied.</t>
  </si>
  <si>
    <t>LIS# 7050956 Public lighting pole in centre mediam strip (tramways pole)250a HPS lantern will need to be replaced.</t>
  </si>
  <si>
    <t>20180909UTD_06</t>
  </si>
  <si>
    <t>20181002UTD_01</t>
  </si>
  <si>
    <t xml:space="preserve">Truck hit tree which caused branches to make contact and catch fire (MFB) with HV O/H conductors at LIS#7031165. </t>
  </si>
  <si>
    <t>20181019UTD_02</t>
  </si>
  <si>
    <t xml:space="preserve">Pole fire lis 0611790 O/S 509 FTG Rd Glen Waverly. Dual cct 66kv pole with GW5 22KV FDR &amp; LV. CFA attended.  Small section of GW5 between DN0594 &amp; Fault crew replaced burnt x arm. </t>
  </si>
  <si>
    <t>20181012UTD_01</t>
  </si>
  <si>
    <t>Cap Bank "Booran-Beaty" lis2322822, red phase lead burnt off ……a caller reported a fire at the top of the pole but there was no fire damage</t>
  </si>
  <si>
    <t>20181016UTD_01</t>
  </si>
  <si>
    <t>20181018UTD_03</t>
  </si>
  <si>
    <t>HV fuse candelled... to open and replace..LIS 8827247 "MTN Flind  P7 - Boyds"</t>
  </si>
  <si>
    <t>LIS 1109493, 22kV HV strain/LV term pole, caught on fire due to tracking/salt air, burnt behind LV arm/kingbolt, tracking marks down pole to LV arm.Fire contained to upper section of pole/xarm only.</t>
  </si>
  <si>
    <t>20181018UTD_04</t>
  </si>
  <si>
    <t>20181022UTD_01</t>
  </si>
  <si>
    <t>Pole will req replacing - burnt of behind the LV x arm - traffic control will be req - HV Strain pole with HV isolators and off set lv x arm with LV undergound - lis 2327331 - ok to change next couple of weeks.</t>
  </si>
  <si>
    <t>20181101UTD_01</t>
  </si>
  <si>
    <t>See TE#1231733 Succ Recl. Damage to WPh PF Fuse unit at DN0545 PRINCES HWY and replaced Damaged fuse unit caused by flashover - LIS 9227806</t>
  </si>
  <si>
    <t>Lightning struck CHP in Bluff cnr of Beach rd, all 6 S/D's failed and require replacement. S/D's cut clear and ASR. PN#1000685078</t>
  </si>
  <si>
    <t>20181206UTD_03</t>
  </si>
  <si>
    <t>20181109UTD_01</t>
  </si>
  <si>
    <t>20181206UTD_04</t>
  </si>
  <si>
    <t>Confirmed fire start, krone box caught on fire, cause of ignition unknown. Crew cut clear abc and krone box in gould st at LIS# 33009214.</t>
  </si>
  <si>
    <t>Emergency switching to remove council tree branch from across HV/LV, LIS=2313937</t>
  </si>
  <si>
    <t xml:space="preserve">Broken X/ARM, crossarm fire lis#0633695  Wilma Ave. </t>
  </si>
  <si>
    <t>20181206UTD_06</t>
  </si>
  <si>
    <t>large cypress hedge on defense land growing close to HV.  LIS# 8826921 to LIS# 1110586  branch has burnt through &amp; has been removed by fire crew, tree clearers on site assessing any further follow up required.</t>
  </si>
  <si>
    <t>20181206UTD_05</t>
  </si>
  <si>
    <t xml:space="preserve"> Pole fire at LV x arm on pole Lis#1307258. P/N #1000687738   fire report #6725, also refer #1239371</t>
  </si>
  <si>
    <t xml:space="preserve">Light misty rain at time of outage.Pole fire &amp; broken x arm at CH4083 NOP between MC9 &amp; MC6. lis 1806824. </t>
  </si>
  <si>
    <t>20181224UTD_01</t>
  </si>
  <si>
    <t>20181227UTD_01</t>
  </si>
  <si>
    <t>Cause was car into pole LIS# 1102908 in Greenlaw Cres. Wood pole with steel x-arm Inter /angle. HV conductor was knocked off insulator and made contact with Cypress tree and burnt 2 braches</t>
  </si>
  <si>
    <t>20181227UTD_02</t>
  </si>
  <si>
    <t>20181231UTD_01</t>
  </si>
  <si>
    <t>UG  pillar has melted upillar had caught fire due to failed connection inside wall next to pillar was blackened. no burn marks on ground. fire report# 3010. Lis 7060057 - street light pole next to Pillar</t>
  </si>
  <si>
    <t>20190114UTD_01</t>
  </si>
  <si>
    <t>A possum contacted live asseyts caught fire and landed on top of krone box LIS 7037165</t>
  </si>
  <si>
    <t>20181227UTD_03</t>
  </si>
  <si>
    <t>20190121UTD_01</t>
  </si>
  <si>
    <t>20190111UTD_01</t>
  </si>
  <si>
    <t xml:space="preserve">A possum flashed over HV at anchor pole PO-2324619 breaking wrap on and dropping conductor into the LV dropping the OHC to the ground causing a small grass fire. </t>
  </si>
  <si>
    <t>22kv insultor polymeric need to be replaced and also the LV tee off xarm fire report # 6827. LIS # 1108044. Pole missing 1/3 thickness at LV t off x arm.</t>
  </si>
  <si>
    <t>A Pole Mounted FMJB for neutral screen cable across road out of HAMMOND HAMPTON blew up.  Athis caused a small grass fire which was promptly extinguished</t>
  </si>
  <si>
    <t>Possum flashed over and caused a flashover on a pole -MFB reported pole on fire but was out by the time crew arrived.</t>
  </si>
  <si>
    <t>20190121UTD_02</t>
  </si>
  <si>
    <t>private tree ok at the moment abt 400ml from HV, was only touching HV due to heavy rain, tracking caused smoke where tree was touching HV. 1 branch had burnt through &amp; was on the groun</t>
  </si>
  <si>
    <t>fire start report#TBA  fmb at pole end caught fire, replaced fmb and reterminated leads. test and left on. cause unknown</t>
  </si>
  <si>
    <t>An Ampact Connection failed on LV CHP BLUE PHASE. Caused a grass fire which was quickly extinguished, beleive it is UE grass outside ZSS. LIS 2333154</t>
  </si>
  <si>
    <t>LIS#: 0616529 - Fire ignition report filled out (9740) - small grass fire started where conductors met ground &lt;2m sq  out front of #41 Frawley Rd after truck brought them down</t>
  </si>
  <si>
    <t>Fire igition report 9741 - small grass fire approx 2m sq was cause by hv conductors hitting the ground due to council tree - LIS 0622594</t>
  </si>
  <si>
    <t>Boom from excavator into HV, started small fire,  photos obtained, LIS 9339466</t>
  </si>
  <si>
    <t>66kv h/v x-arm was on fire (not on fire when crew arrived) - fire ignition report #04451 (fire contained to x-arm only) - h/v term x-arm to be replaced - LIS 2332439</t>
  </si>
  <si>
    <t>Replaced blue phs tx lead, lead burnt off and started ground fire, 1-1.5 sqr mtr on nature strip, was out on arrival. Fire start report , photos obtained, LIS 2315112</t>
  </si>
  <si>
    <t>3ph folcb at pole end, burnt out due to deterioration, tested ok &amp; left on, lis 33008696,</t>
  </si>
  <si>
    <t>UE responsible gum tree branch broken and resting on the HV OHC at LUXTON 1 SANDY POINT s/s. SSummer Auditor (Brett)witnessed Flames on branch whilst it was resting on the OHC. LIS 1107139</t>
  </si>
  <si>
    <t xml:space="preserve">HV inter x-arm needs to be changed, LIS# 1303949, fire start, fire report to be provided by crew, cause elements mist/fog </t>
  </si>
  <si>
    <t>Removed the jbox from poa and rapaired active and neutral connection at poa. UE j/box caused fire and damaged cust fascia and smoke damage to house.Supply on Fire ignition report num is 01567.  LIS 8803375</t>
  </si>
  <si>
    <t>Gum tree on Private property at 26-28 Columbia Dve dropped 3m branch across HV and was starting to burn. C/R shortened feeder and opened MGE34 CB and branch was flicked off with operating stick</t>
  </si>
  <si>
    <t>20190211UTD_06</t>
  </si>
  <si>
    <t>20190118UTD_01</t>
  </si>
  <si>
    <t>20190115UTD_01</t>
  </si>
  <si>
    <t>20190102UTD_01</t>
  </si>
  <si>
    <t>EIV advised 1540pm. new mter required. damage appears to be caused by lightning. Closest LIS 1106008</t>
  </si>
  <si>
    <t>20190201UTD_02</t>
  </si>
  <si>
    <t>20190201UTD_01</t>
  </si>
  <si>
    <t>20190131UTD_02</t>
  </si>
  <si>
    <t>20190131UTD_03</t>
  </si>
  <si>
    <t>20190130UTD_02</t>
  </si>
  <si>
    <t>20190130UTD_01</t>
  </si>
  <si>
    <t>20190125UTD_03</t>
  </si>
  <si>
    <t>20190125UTD_02</t>
  </si>
  <si>
    <t>20190125UTD_01</t>
  </si>
  <si>
    <t>20190124UTD_01</t>
  </si>
  <si>
    <t xml:space="preserve">Lis3318989,  bird across LA's @ FS0047.  LA's slightly blackened on sth side of switch. still intact and in service.  remains of small grass fire observed in the vacinity. Fire report#00711.  est 50m2, Grass.  </t>
  </si>
  <si>
    <t>20190211UTD_03</t>
  </si>
  <si>
    <t xml:space="preserve"> Also refer #1261039 per MFB, grass fire in area has damaged lis # 3310277 fire start whispir to be sent, Blue phase 66kv insul damaged causing leakage to base of pole small grass fire.</t>
  </si>
  <si>
    <t>20190211UTD_04</t>
  </si>
  <si>
    <t>White phase LV ampac connection for the south cct had burnt off @ lis # 7031909 - repaired - small burnt area approx 12inches X 12 inches fire report #03093 - caused by melting metal falling on ground.</t>
  </si>
  <si>
    <t>20190211UTD_05</t>
  </si>
  <si>
    <t>replaced 20a pff blue phase hv fuse... small fire on ground possible due to fuse candelling and garbage bin fire. Fire report # 03094 - crew emailed photos to NCC Control Hv fuse had blown and fuse had candelled . Scorch marks on ground from fuse elements &amp; poreclain .  23 Airds Rd Templestowe LIS 7068515</t>
  </si>
  <si>
    <t>T-off x-arm burnt through Melbourne Rd, cnr Kirkwood, LIS 1316290. HV conductor resting near LV. Splash marks on blue phase LV -</t>
  </si>
  <si>
    <t>20190214UTD_02</t>
  </si>
  <si>
    <t>20190214UTD_01</t>
  </si>
  <si>
    <t>Pole fire in Marie St, 1 north of Louis St. Centre phase insulator breaking down and pole burning. Pole was burning down to the Telstra box. Replaced HV and LV x-arms on pole LIS 0621692. Asset only fire.</t>
  </si>
  <si>
    <t>20190214UTD_04</t>
  </si>
  <si>
    <t>LV leads have burnt out, likely flames at some point due to 1st call comments and damage. No fire started on ground per crew, refer #1263633 - lis 9864653</t>
  </si>
  <si>
    <t>20190214UTD_03</t>
  </si>
  <si>
    <t xml:space="preserve">Pole lis # 0618315 fire ignition report #: 1097.  Fire damage obseved in the vacinity of 10x5m - A vehicle has hit a telecommunications cable between lis 0618315 and 0629124 causing wire strand to flick up to the HV. </t>
  </si>
  <si>
    <t>20190218UTD_01</t>
  </si>
  <si>
    <t>Truck has hit LV slack span causing Red phase conductor to fall to the ground starting a 30sqm grass fire. LIS 0624964</t>
  </si>
  <si>
    <t>20190220UTD_01</t>
  </si>
  <si>
    <t>150W HP Sodium street light fire - LIS 8819481</t>
  </si>
  <si>
    <t>White phase 15a BA fuse blown and HV ABC dropper from bottom fuse unit burnt out. (assumed molten metal caused ignition as small ground fire around base of pole (4m2).  LIS 1306287 Labuan-Hughes S/Stn</t>
  </si>
  <si>
    <t>Replcd white phase lv fused isolator 315 amp hrc white phase  fuse &amp; copper lead to the mains had burnt out and caused a small 1m grass fire under pole  fire report # 6961 - O'Grady - Shearwater S/Stn lIS 8814069</t>
  </si>
  <si>
    <t>t/x was not on fire - Repaired burnt red phs isol lead on t/x and also neutral lead - replaced 1phs grey twisted service to #25 Delbeattie Dr with new 2c black twisted service - nst'ed and passed - cuse: red phs and neutral rubbing together over time LIS 2330277</t>
  </si>
  <si>
    <t>20190227UTD_02</t>
  </si>
  <si>
    <t>20190226UTD_02</t>
  </si>
  <si>
    <t>20190305UTD_01</t>
  </si>
  <si>
    <t>20190304UTD_01</t>
  </si>
  <si>
    <t>X arm fire at LIS#1805858, req replacement. ASR except sth cct out of NEW N51-WOLSELEY - Fire Ignition Report #: 02525 EAP #47848 issued @ 1745 by DVL. Crew replaced hv inter x-arm and sleaved out damaged lv mains on red phs on south cct of NEW N51 WOLSELEY - Notification 1000701147. U/E Mgr: N Sequeira adv x-arm had burn marks but did not cause a fire elsewhere.</t>
  </si>
  <si>
    <t>REF TO# 1271428 -report of fire start by cfa see event 1271429. Patrol found bark on DMA 24 centre ph at lis 1104930. Old Moorooduc rd  After emergency switching bark removed and appears to have significant burn marks.  MTN-DMA 66kv line in on same pole.  fire approx 30 X 40 M. Grass burn only no asset damage. Whispir sent, UE Emerg manager advised. Crew adv Photos obtained/fire report raised and details provided to NC.</t>
  </si>
  <si>
    <t>Crew replaced burnt out Transformer LV Isol blade on White phase. Cause was combination of heat and elec overload.</t>
  </si>
  <si>
    <t>REF TO# 1279731 no fire strat - xarm burnt through via consistant tracking on the 22Kv - replaced HV inter x-arm. Replaced burnt out 400a krone box LIS# 1302637 PN# 1000704256</t>
  </si>
  <si>
    <t>HV inter x-arm burnt off at arm strap at T-Off pole LIS 1804866 DENDY ST, cnr RAMSAY ST. Replaced Inter x-arm at T-off, Insulators replaced and conductor sleeved. Work completed under Access Permit. Fire Start- Fire Ignition report # 3095 not # 1000704184      Whispir sent</t>
  </si>
  <si>
    <t>Refer # 1277759 HV crossarm broken at LIS#8825074. Pole + xarm fire, fire report #02543. crew replaced pole lis#8825074.</t>
  </si>
  <si>
    <t>Wire down Worsley Rd. Small fire 2mx2m fire brigade on site when crew arrived. Whisper sent fire start. Fire Report #03745. replaced 1m of 7/080 cu OHC, cause failed at the HV Tie.</t>
  </si>
  <si>
    <t>Also ref TBL 1277502. Fire start whisper sent.  High wind brought down council tree in Bald Hills Nature Reserve fell on HV line sparking grass fire, fire report #6962, photos sent to NCC Dispatch. NSR, 2 subs off for duration of repairs, damage bw lis  1308142 - 43.  HV conductors brought down/damaged and require repair/resag, PM notification 1000703555 Zinfra DAO org construction to atend tonight, operator will be req to restore after works compl, repairs made and supply restoredsee T/E#1277502. replaced a 40a BA on blue phase</t>
  </si>
  <si>
    <t>HV PFF operation . Fuse malfunction broken PF causing small fire at base of pole crew taking photos &amp; doing fire report rep# 6941. 1 ph sub LIS 1108611</t>
  </si>
  <si>
    <t>20190304UTD_02</t>
  </si>
  <si>
    <t>20190304UTD_03</t>
  </si>
  <si>
    <t>Human Error - LV Catenery flicked up into LV causing splashing and a small grass fire 2mSQ - lis 2325899</t>
  </si>
  <si>
    <t>20190304UTD_04</t>
  </si>
  <si>
    <t>Mechanical failure of HV &amp; LV x arms in Pt Nepean Rd RBD. see event 1271005  lis 1301093 &amp; at 1301094 small fire started at base of pole  1X1 M. fire report being done by fault crew</t>
  </si>
  <si>
    <t>Burnt out red ph IPC connection - 150mm copper thru 19325 Alum - fire cause council tree to catch fire - small fire only on branch - fire report #03665 - lis 2305826 - whisper sent</t>
  </si>
  <si>
    <t>20190305UTD_02</t>
  </si>
  <si>
    <t>20190306UTD_01</t>
  </si>
  <si>
    <t>20190306UTD_02</t>
  </si>
  <si>
    <t>Xarm fire - replaced HV inter x-arm. 3 x HV insulators, and replaced 10mtrs of 19/200 copper conductor, restored 2300 - lis 1809079</t>
  </si>
  <si>
    <t>Fire ignition report Number 6727, caused by sparks from melted folcb, small grass fire approx 1 mtr square. whispir sent - lis 3321371</t>
  </si>
  <si>
    <t>20190306UTD_03</t>
  </si>
  <si>
    <t>20190308UTD_01</t>
  </si>
  <si>
    <t>Sleeve let go at  Heales RD &amp; Pt Nepean Rd Dromana. This caused the conductor to clash LIS#8825277 Seacombe and Pen link freeway,starting a small grass fire. Fire Ignition report 04453, Photos Taken.</t>
  </si>
  <si>
    <t>X arm fire failed, light rain rotten, AP issued and repairs complteted. LIS = 9116184</t>
  </si>
  <si>
    <t>20190328UTD_04</t>
  </si>
  <si>
    <t>20190328UTD_02</t>
  </si>
  <si>
    <t>Enter into this worksheet fire start data, from any IT system, which have been recorded by [DNSP Name]. Note that fire starts must be in accordance with the definition of a fire start in the Order In Council.</t>
  </si>
  <si>
    <t>[DNSP Name] must provide:</t>
  </si>
  <si>
    <t xml:space="preserve">   (14) [DNSP Name]'s record number for the incident</t>
  </si>
  <si>
    <t>20190328UTD_01</t>
  </si>
  <si>
    <t>20190416UTD_01</t>
  </si>
  <si>
    <t>20190416UTD_05</t>
  </si>
  <si>
    <t>20190424UTD_01</t>
  </si>
  <si>
    <t>20190320UTD_03</t>
  </si>
  <si>
    <t>20190423UTD_01</t>
  </si>
  <si>
    <t>Private Tree branch over HV in Madigan Cnr Waverly Rd &amp; conductor damaged requiring repair. LIS 0612985</t>
  </si>
  <si>
    <t>20190429UTD_01</t>
  </si>
  <si>
    <t>20190429UTD_02</t>
  </si>
  <si>
    <t xml:space="preserve">Leaking oil from tx, and small grass fire started at base of pole, mfb have extinguished. 1m2 fire start. 5-6m2 of oil on ground. Fire repor# 02046  photo's taken and emailed. </t>
  </si>
  <si>
    <t>Approx 8m squared grass fire caused by this fault, fire brigade attended and extinguished duty officer advised @ pole 0629253 - FHV spreaders required lis 0629253-0629254</t>
  </si>
  <si>
    <t>20190424UTD_04</t>
  </si>
  <si>
    <t>20190416UTD_06</t>
  </si>
  <si>
    <t>LIS 9863702, opp 241 Arthurs Seat Rd, Crew insp pole, no damage to pole, grass fire at base of pole (approx 40m sq), fire caused by possum.  Fire out when crew arrived/MFB on site.  Fire report #02045.</t>
  </si>
  <si>
    <t>LIS 8813163 FOLCB burnt out/no fire present other than at FOLCB, MFB attended to extinguish.  Crew repl FOLCB, repaired cables, rFire report 01484, Photos taken, to be sent to NCC Dispatch inbox</t>
  </si>
  <si>
    <t>Servicewire has caught fire at poa, supply is off, fire is out. business name is Som of a Burch, next to train station.replaced simpi crimp on active connection at POA, supply restored, overlaod LIS 2326708</t>
  </si>
  <si>
    <t>20190510UTD_02</t>
  </si>
  <si>
    <t>lis# 1302382 - point nepean rd 1 pole east of st johns wood.  opp 2801 Pt Nepean Rd Blairgowrie  Crossarm Fire at strap bolt</t>
  </si>
  <si>
    <t>20190506UTD_02</t>
  </si>
  <si>
    <t>Top of pole broken and fell down, pole top fire extinguished by CFA on site. center ph dressing down insulator tracking onto x-arm caused fire due to dirt on insulator and light rain at the time. LIS 1313131</t>
  </si>
  <si>
    <t>20190510UTD_01</t>
  </si>
  <si>
    <t>20190520UTD_01</t>
  </si>
  <si>
    <t>20190514UTD_01</t>
  </si>
  <si>
    <t>20190523UTD_02</t>
  </si>
  <si>
    <t>20190523UTD_01</t>
  </si>
  <si>
    <t xml:space="preserve">lis: 2317286  ipc connection caught fire and needs to be replaced     1889 malvern rd malvern east </t>
  </si>
  <si>
    <t>Tree on HV 28 Munro Av.  Council tree o/s 32 Munro, white &amp; red phase conductor repaired, Tree Branch caught fire within 1 metre of lines</t>
  </si>
  <si>
    <t>replaced 3 phase folcb at pole end severely melted so lokely fire starts</t>
  </si>
  <si>
    <t>replaced 3ph FMB at lis # 1305535, Fire Report #6728, NST tested and left on</t>
  </si>
  <si>
    <t>At LIS # 1316285 there was a melted street light. needs replacement. street light isolated at the mains. See new TO # 1298672</t>
  </si>
  <si>
    <t>20190617UTD_01</t>
  </si>
  <si>
    <t>lis: 7063437 - Crew isolated west cct out of s/s WOODLEA-GAUDION so that u/g crew can replace pillar out front off #8-#9 - Pillar Fire</t>
  </si>
  <si>
    <t>Cause: HV UGC steel box termination bushing failed at HV CHP in Patterson Rd corner North Ave (LIS# 1803554) c/t CH7638 PATTERSON N120 RAILWAY. (identified as not Cabus)</t>
  </si>
  <si>
    <t xml:space="preserve">Centre phase (White) BA fuse unit damaged. F/Path side (Red phase) BA fuse blown. MT0513 LIS (1108920) is open and LLC's lifted on East side (fuse units). BA fuse had candled. </t>
  </si>
  <si>
    <t>20190702UTD_01</t>
  </si>
  <si>
    <t>20190702UTD_02</t>
  </si>
  <si>
    <t>20190704UTD_01</t>
  </si>
  <si>
    <t>20190704UTD_02</t>
  </si>
  <si>
    <t>20190704UTD_03</t>
  </si>
  <si>
    <t>SPRINGVALE ROAD, NUNAWADING VIC 3131</t>
  </si>
  <si>
    <t>3804 POINT NEPEAN ROAD, PORTSEA VIC 3944</t>
  </si>
  <si>
    <t>MILLER CRESCENT, MOUNT WAVERLEY VIC 3149</t>
  </si>
  <si>
    <t>73 CLAYTON ROAD, OAKLEIGH EAST VIC 3166</t>
  </si>
  <si>
    <t>UNIT 8 105 ATHERTON ROAD, OAKLEIGH VIC 3166</t>
  </si>
  <si>
    <t>CLEELAND STREET, DANDENONG VIC 3175</t>
  </si>
  <si>
    <t>22 QUEENS SQUARE, SANDRINGHAM VIC 3191</t>
  </si>
  <si>
    <t>10 NEWBERRY AVENUE, BONBEACH VIC 3196</t>
  </si>
  <si>
    <t>7 ORMOND ROAD, ORMOND VIC 3204</t>
  </si>
  <si>
    <t>344 BURWOOD HIGHWAY, BURWOOD VIC 3125</t>
  </si>
  <si>
    <t>732 DONCASTER ROAD, DONCASTER VIC 3108</t>
  </si>
  <si>
    <t>16 SUDHOLZ STREET, BITTERN VIC 3918</t>
  </si>
  <si>
    <t>FRANKSTON-FLINDERS ROAD, HASTINGS VIC 3915</t>
  </si>
  <si>
    <t>HOTHAM STREET, ELSTERNWICK VIC 3185</t>
  </si>
  <si>
    <t>26 WILSON STREET, CHELTENHAM VIC 3192</t>
  </si>
  <si>
    <t>CARLINGA DRIVE, VERMONT VIC 3133</t>
  </si>
  <si>
    <t>31 WESTBURN GROVE, SCORESBY VIC 3179</t>
  </si>
  <si>
    <t>GLADYS STREET, NUNAWADING VIC 3131</t>
  </si>
  <si>
    <t>509 FERNTREE GULLY ROAD, GLEN WAVERLEY VIC 3150</t>
  </si>
  <si>
    <t>196 BOORAN ROAD, ORMOND VIC 3204</t>
  </si>
  <si>
    <t>2216 MORNINGTON-FLINDERS ROAD, FLINDERS VIC 3929</t>
  </si>
  <si>
    <t>42 SALMON STREET, HASTINGS VIC 3915</t>
  </si>
  <si>
    <t>396 NEERIM ROAD, CARNEGIE VIC 3163</t>
  </si>
  <si>
    <t>893-895 PRINCES HIGHWAY, SPRINGVALE VIC 3171</t>
  </si>
  <si>
    <t>27 WILMA AVENUE, DANDENONG VIC 3175</t>
  </si>
  <si>
    <t>611 BALCOMBE ROAD, BLACK ROCK VIC 3193</t>
  </si>
  <si>
    <t>COOK ROAD, HMAS CERBERUS VIC 3920</t>
  </si>
  <si>
    <t>NEPEAN PLACE, PORTSEA VIC 3944</t>
  </si>
  <si>
    <t>DE HAVILLAND ROAD, MORDIALLOC VIC 3195</t>
  </si>
  <si>
    <t>303 SPRINGFIELD ROAD, NUNAWADING VIC 3131</t>
  </si>
  <si>
    <t>5 NAUGHTON GROVE, BLACKBURN VIC 3130</t>
  </si>
  <si>
    <t>14 GREENLAW CRESCENT, MOUNT MARTHA VIC 3934</t>
  </si>
  <si>
    <t>198 EAST BOUNDARY ROAD, BENTLEIGH EAST VIC 3165</t>
  </si>
  <si>
    <t>18 HAMMOND STREET, BRIGHTON VIC 3186</t>
  </si>
  <si>
    <t>1510 FRANKSTON-FLINDERS ROAD, TYABB VIC 3913</t>
  </si>
  <si>
    <t>FERNTREE GULLY ROAD, OAKLEIGH VIC 3166</t>
  </si>
  <si>
    <t>16 BAMFIELD CLOSE, TEMPLESTOWE VIC 3106</t>
  </si>
  <si>
    <t>UNIT 2 14 ULUPNA ROAD, ORMOND VIC 3204</t>
  </si>
  <si>
    <t>58 PENINSULA AVENUE, RYE VIC 3941</t>
  </si>
  <si>
    <t>20 CUSDIN STREET, GLEN IRIS VIC 3146</t>
  </si>
  <si>
    <t>265A HODGINS ROAD, HASTINGS VIC 3915</t>
  </si>
  <si>
    <t>MILROY STREET, BRIGHTON EAST VIC 3187</t>
  </si>
  <si>
    <t>31 DALNY ROAD, MURRUMBEENA VIC 3163</t>
  </si>
  <si>
    <t>41 FRAWLEY ROAD, HALLAM VIC 3803</t>
  </si>
  <si>
    <t>FRANKSTON-DANDENONG ROAD, CARRUM DOWNS VIC 3201</t>
  </si>
  <si>
    <t>ILLAWARRA AVENUE, ROWVILLE VIC 3178</t>
  </si>
  <si>
    <t>CREEK ROAD, MITCHAM VIC 3132</t>
  </si>
  <si>
    <t>NORTH ROAD, CLAYTON VIC 3168</t>
  </si>
  <si>
    <t>STEVENS ROAD, VERMONT VIC 3133</t>
  </si>
  <si>
    <t>PAMELA GROVE, TEMPLESTOWE LOWER VIC 3107</t>
  </si>
  <si>
    <t>MARIE STREET, DOVETON VIC 3177</t>
  </si>
  <si>
    <t>MELBOURNE ROAD, BLAIRGOWRIE VIC 3942</t>
  </si>
  <si>
    <t>PRINCES HIGHWAY, SPRINGVALE VIC 3171</t>
  </si>
  <si>
    <t>MONACO STREET, PARKDALE VIC 3195</t>
  </si>
  <si>
    <t>HAMMOND ROAD, DANDENONG VIC 3175</t>
  </si>
  <si>
    <t>NEPEAN HIGHWAY, FRANKSTON VIC 3199</t>
  </si>
  <si>
    <t>COLUMBIA PARK PRE SCHOOL, 26-28 COLUMBIA DRIVE, WHEELERS HILL VIC 3150</t>
  </si>
  <si>
    <t>2 LABUAN STREET, SORRENTO VIC 3943</t>
  </si>
  <si>
    <t>44 OGRADYS ROAD, CARRUM DOWNS VIC 3201</t>
  </si>
  <si>
    <t>34 DALBEATTIE DRIVE, CLARINDA VIC 3169</t>
  </si>
  <si>
    <t>5 WILLIAM STREET, OAKLEIGH VIC 3166</t>
  </si>
  <si>
    <t>6 BUSHY COURT, SOMERVILLE VIC 3912</t>
  </si>
  <si>
    <t>Brownell Rd between Ashburton Rd and Rosedale Rd</t>
  </si>
  <si>
    <t>240 NORTH ROAD, BRIGHTON EAST VIC 3187</t>
  </si>
  <si>
    <t>UNIT 1 112 WARRIGAL ROAD, PARKDALE VIC 3195</t>
  </si>
  <si>
    <t>120 BARRETTS ROAD, LANGWARRIN SOUTH VIC 3911</t>
  </si>
  <si>
    <t>OLD MOOROODUC ROAD, DROMANA VIC 3936</t>
  </si>
  <si>
    <t>PALM GROVE, DROMANA VIC 3936</t>
  </si>
  <si>
    <t>44 NEW STREET, BRIGHTON VIC 3186</t>
  </si>
  <si>
    <t>17 SIBTHORPE STREET, MORDIALLOC VIC 3195</t>
  </si>
  <si>
    <t>2 NEPEAN HIGHWAY, DROMANA VIC 3936</t>
  </si>
  <si>
    <t>31 BOWRINGS ROAD, RED HILL VIC 3937</t>
  </si>
  <si>
    <t>12 Dendy St, Brighton</t>
  </si>
  <si>
    <t>2811 POINT NEPEAN ROAD, BLAIRGOWRIE VIC 3942</t>
  </si>
  <si>
    <t>241 Arthurs Seat Rd, Red Hill</t>
  </si>
  <si>
    <t>24A Westall Rd, Westall</t>
  </si>
  <si>
    <t>Opposite 71 East Rd, Somerville</t>
  </si>
  <si>
    <t>169 MCKINNON ROAD, MCKINNON VIC 3204</t>
  </si>
  <si>
    <t>2080 BONEO ROAD, FLINDERS VIC 3929</t>
  </si>
  <si>
    <t>23-25 SOUTH GIPPSLAND HIGHWAY, DANDENONG SOUTH VIC 3175</t>
  </si>
  <si>
    <t>2801 POINT NEPEAN ROAD, BLAIRGOWRIE VIC 3942</t>
  </si>
  <si>
    <t>32 MUNRO AVENUE, ASHBURTON VIC 3147</t>
  </si>
  <si>
    <t>1889 MALVERN ROAD, MALVERN EAST VIC 3145</t>
  </si>
  <si>
    <t>31 MUNRO STREET, BLAIRGOWRIE VIC 3942</t>
  </si>
  <si>
    <t>403 MELBOURNE ROAD, BLAIRGOWRIE VIC 3942</t>
  </si>
  <si>
    <t>46 SANDY POINT ROAD, SOMERS VIC 3927</t>
  </si>
  <si>
    <t>29 ROSEBANK AVENUE, CLAYTON SOUTH VIC 3169</t>
  </si>
  <si>
    <t>30 COORAMINTA ROAD, RYE VIC 3941</t>
  </si>
  <si>
    <t>8 FARRER COURT, DONCASTER EAST VIC 3109</t>
  </si>
  <si>
    <t>94-106 PATTERSON ROAD, BENTLEIGH VIC 3204</t>
  </si>
  <si>
    <t>Truck pulled down Hv O/H ex Tee off conductors on private property LIS#1307507.. Can isolate spur via L/L/C's for repair. Tip truck has brought down HV conductors, HV to be repaired, SUB VINEYARD BITTERN isolated, Winery left off supply whilst repairs undertaken, details passed onto Tony Sidney to arrange urgent repairs to HV. DUEA# 1515, photos obtained. Emailed details to Wayne Kelly, mgmt to sent whispir RWORKS# 1000702729. OHC repaired / replaced and ASR to VINEYARDS BITTERN @20:10</t>
  </si>
  <si>
    <t>675 DUNNS CREEK ROAD, DROMANA VIC 3936</t>
  </si>
  <si>
    <t>20190321UTD_01</t>
  </si>
  <si>
    <t>OE-SVTS</t>
  </si>
  <si>
    <t>Tree on HV overhead Springvale Rd  causing cable to fail and broken crossarms starting a small 2msq ground fire LIS 7071454 -near DT1208. HV conductors down, this is a separate event to Creek Rd Event</t>
  </si>
  <si>
    <t>20190205UTD_02</t>
  </si>
  <si>
    <t>Tree on HV overhead Creek Rd repoteted as burning (separate evnt to Springvale Rd Event) near LIS 7030642</t>
  </si>
  <si>
    <t>20181206UTD_10</t>
  </si>
  <si>
    <t>crews have at rank rosebank - crew have replaced pff fuse at switch 810 caused by candling.  LIS 0629670 Nomaly Feeder SV 33 but SV 20 on day of event</t>
  </si>
  <si>
    <t>LBRA only</t>
  </si>
  <si>
    <t>HBRA only</t>
  </si>
  <si>
    <t>0418993821</t>
  </si>
  <si>
    <t>None</t>
  </si>
  <si>
    <t>GIS</t>
  </si>
  <si>
    <t>OSIRIS</t>
  </si>
  <si>
    <t>Distribution Management System (DMS)</t>
  </si>
  <si>
    <t>316 Worsley Rd, Bangholme VIC 3175, Australia</t>
  </si>
  <si>
    <t>SPRINGVALE RD, DONVALE</t>
  </si>
  <si>
    <t>71 Madigan Dve, Glen Waverley</t>
  </si>
  <si>
    <t>THOMPSONS ROAD, BANGHOLME VIC 3175</t>
  </si>
  <si>
    <t>2150 MORNINGTON-FLINDERS ROAD, FLINDERS VIC 3929</t>
  </si>
  <si>
    <t>45 BOONONG AVENUE, SEAFORD VIC 3198</t>
  </si>
  <si>
    <t>53 THANET STREET, MALVERN VIC 3144</t>
  </si>
  <si>
    <t>122 GOULD STREET, FRANKSTON VIC 3199</t>
  </si>
  <si>
    <t>8 LUXTON DRIVE, SOMERS VIC 3927</t>
  </si>
  <si>
    <t>78 DANDENONG ROAD W, FRANKSTON VIC 3199</t>
  </si>
  <si>
    <t>875 TAYLORS ROAD, DANDENONG SOUTH VIC 3175</t>
  </si>
  <si>
    <t>250 ROBINSONS ROAD, LANGWARRIN VIC 3910</t>
  </si>
  <si>
    <t>1491 POINT NEPEAN ROAD, ROSEBUD VIC 3939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</si>
</sst>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_);_(* \(#,##0\);_(* &quot;-&quot;?_);_(@_)"/>
    <numFmt numFmtId="165" formatCode="_(* #,##0_);_(* \(#,##0\);_(* &quot;-&quot;_);_(@_)"/>
    <numFmt numFmtId="166" formatCode="hh:mm"/>
    <numFmt numFmtId="167" formatCode="&quot;$&quot;#,##0"/>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font>
    <font>
      <sz val="10"/>
      <color indexed="51"/>
      <name val="Arial"/>
      <family val="2"/>
    </font>
    <font>
      <b/>
      <sz val="10"/>
      <color indexed="51"/>
      <name val="Arial"/>
      <family val="2"/>
    </font>
    <font>
      <b/>
      <sz val="12"/>
      <color indexed="51"/>
      <name val="Arial"/>
      <family val="2"/>
    </font>
    <font>
      <b/>
      <sz val="1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4"/>
      <name val="Arial"/>
      <family val="2"/>
    </font>
    <font>
      <b/>
      <sz val="12"/>
      <name val="Arial"/>
      <family val="2"/>
    </font>
    <font>
      <b/>
      <sz val="8"/>
      <name val="Arial"/>
      <family val="2"/>
    </font>
    <font>
      <sz val="14"/>
      <name val="Arial"/>
      <family val="2"/>
    </font>
    <font>
      <sz val="18"/>
      <name val="Arial"/>
      <family val="2"/>
    </font>
    <font>
      <sz val="12"/>
      <name val="Arial"/>
      <family val="2"/>
    </font>
    <font>
      <sz val="12"/>
      <color indexed="51"/>
      <name val="Arial"/>
      <family val="2"/>
    </font>
    <font>
      <sz val="12"/>
      <color indexed="9"/>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8"/>
      <color indexed="10"/>
      <name val="Arial"/>
      <family val="2"/>
    </font>
    <font>
      <u/>
      <sz val="18"/>
      <color indexed="12"/>
      <name val="Arial"/>
      <family val="2"/>
    </font>
    <font>
      <b/>
      <sz val="10"/>
      <color indexed="62"/>
      <name val="Arial"/>
      <family val="2"/>
    </font>
    <font>
      <b/>
      <sz val="14"/>
      <color indexed="51"/>
      <name val="Arial"/>
      <family val="2"/>
    </font>
    <font>
      <b/>
      <sz val="12"/>
      <color indexed="8"/>
      <name val="Arial"/>
      <family val="2"/>
    </font>
    <font>
      <sz val="8"/>
      <color indexed="8"/>
      <name val="Arial"/>
      <family val="2"/>
    </font>
    <font>
      <b/>
      <sz val="10"/>
      <color rgb="FF009999"/>
      <name val="Arial"/>
      <family val="2"/>
    </font>
    <font>
      <sz val="10"/>
      <color rgb="FF009999"/>
      <name val="Arial"/>
      <family val="2"/>
    </font>
    <font>
      <b/>
      <sz val="10"/>
      <color rgb="FFFFC000"/>
      <name val="Arial"/>
      <family val="2"/>
    </font>
    <font>
      <sz val="10"/>
      <color rgb="FFFFC000"/>
      <name val="Arial"/>
      <family val="2"/>
    </font>
    <font>
      <vertAlign val="superscript"/>
      <sz val="12"/>
      <color indexed="51"/>
      <name val="Arial"/>
      <family val="2"/>
    </font>
    <font>
      <vertAlign val="superscript"/>
      <sz val="12"/>
      <name val="Arial"/>
      <family val="2"/>
    </font>
    <font>
      <sz val="10"/>
      <color theme="0" tint="-0.34998626667073579"/>
      <name val="Arial"/>
      <family val="2"/>
    </font>
    <font>
      <sz val="12"/>
      <color rgb="FFFFC000"/>
      <name val="Arial"/>
      <family val="2"/>
    </font>
    <font>
      <vertAlign val="superscript"/>
      <sz val="12"/>
      <color rgb="FFFFC000"/>
      <name val="Arial"/>
      <family val="2"/>
    </font>
    <font>
      <b/>
      <sz val="10"/>
      <color theme="0" tint="-0.34998626667073579"/>
      <name val="Arial"/>
      <family val="2"/>
    </font>
    <font>
      <sz val="12"/>
      <color theme="9" tint="0.39997558519241921"/>
      <name val="Arial"/>
      <family val="2"/>
    </font>
    <font>
      <vertAlign val="superscript"/>
      <sz val="12"/>
      <color theme="9" tint="0.39997558519241921"/>
      <name val="Arial"/>
      <family val="2"/>
    </font>
    <font>
      <b/>
      <sz val="10"/>
      <color rgb="FFFF0000"/>
      <name val="Arial"/>
      <family val="2"/>
    </font>
    <font>
      <sz val="8"/>
      <color rgb="FF9C0006"/>
      <name val="Tahoma"/>
      <family val="2"/>
    </font>
    <font>
      <sz val="8"/>
      <color rgb="FF006100"/>
      <name val="Tahoma"/>
      <family val="2"/>
    </font>
    <font>
      <sz val="8"/>
      <color rgb="FFFA7D00"/>
      <name val="Tahoma"/>
      <family val="2"/>
    </font>
    <font>
      <sz val="8"/>
      <color indexed="17"/>
      <name val="Tahoma"/>
      <family val="2"/>
    </font>
    <font>
      <b/>
      <sz val="12"/>
      <color theme="0"/>
      <name val="Arial"/>
      <family val="2"/>
    </font>
    <font>
      <sz val="10"/>
      <color rgb="FFFF0000"/>
      <name val="Arial"/>
      <family val="2"/>
    </font>
    <font>
      <sz val="10"/>
      <color theme="1"/>
      <name val="Arial"/>
      <family val="2"/>
    </font>
    <font>
      <vertAlign val="superscript"/>
      <sz val="8"/>
      <name val="Arial"/>
      <family val="2"/>
    </font>
    <font>
      <sz val="8"/>
      <color indexed="60"/>
      <name val="Tahoma"/>
      <family val="2"/>
    </font>
    <font>
      <sz val="8"/>
      <color indexed="8"/>
      <name val="Arial"/>
      <family val="2"/>
    </font>
    <font>
      <sz val="8"/>
      <name val="Arial"/>
      <family val="2"/>
    </font>
    <font>
      <sz val="8"/>
      <name val="Arial"/>
      <family val="2"/>
    </font>
    <font>
      <sz val="8"/>
      <color indexed="8"/>
      <name val="Arial"/>
      <family val="2"/>
    </font>
  </fonts>
  <fills count="34">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rgb="FF92D050"/>
        <bgColor indexed="64"/>
      </patternFill>
    </fill>
    <fill>
      <patternFill patternType="solid">
        <fgColor rgb="FFFFFFCC"/>
        <bgColor indexed="64"/>
      </patternFill>
    </fill>
    <fill>
      <patternFill patternType="solid">
        <fgColor theme="0"/>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7" tint="-0.249977111117893"/>
        <bgColor indexed="64"/>
      </patternFill>
    </fill>
    <fill>
      <patternFill patternType="solid">
        <fgColor rgb="FF333399"/>
        <bgColor indexed="64"/>
      </patternFill>
    </fill>
    <fill>
      <patternFill patternType="solid">
        <fgColor theme="9" tint="0.79998168889431442"/>
        <bgColor indexed="64"/>
      </patternFill>
    </fill>
    <fill>
      <patternFill patternType="solid">
        <fgColor rgb="FFFFD581"/>
        <bgColor indexed="64"/>
      </patternFill>
    </fill>
    <fill>
      <patternFill patternType="solid">
        <fgColor rgb="FFFFC7CE"/>
      </patternFill>
    </fill>
    <fill>
      <patternFill patternType="solid">
        <fgColor rgb="FFC6EFCE"/>
      </patternFill>
    </fill>
    <fill>
      <patternFill patternType="solid">
        <fgColor rgb="FFF2F2F2"/>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69">
    <xf numFmtId="0" fontId="0" fillId="2"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165" fontId="8" fillId="15" borderId="0" applyNumberFormat="0" applyFont="0" applyBorder="0" applyAlignment="0">
      <alignment horizontal="right"/>
    </xf>
    <xf numFmtId="0" fontId="16" fillId="6" borderId="1" applyNumberFormat="0" applyAlignment="0" applyProtection="0"/>
    <xf numFmtId="0" fontId="17" fillId="16" borderId="2" applyNumberFormat="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7" fillId="0" borderId="0" applyNumberFormat="0" applyFill="0" applyBorder="0" applyAlignment="0" applyProtection="0">
      <alignment vertical="top"/>
      <protection locked="0"/>
    </xf>
    <xf numFmtId="0" fontId="23" fillId="4" borderId="1" applyNumberFormat="0" applyAlignment="0" applyProtection="0"/>
    <xf numFmtId="165" fontId="4" fillId="18" borderId="0" applyFont="0" applyBorder="0" applyAlignment="0">
      <alignment horizontal="right"/>
      <protection locked="0"/>
    </xf>
    <xf numFmtId="164" fontId="8" fillId="19" borderId="0" applyFont="0" applyBorder="0">
      <alignment horizontal="right"/>
      <protection locked="0"/>
    </xf>
    <xf numFmtId="165" fontId="8" fillId="20" borderId="0" applyFont="0" applyBorder="0">
      <alignment horizontal="right"/>
      <protection locked="0"/>
    </xf>
    <xf numFmtId="0" fontId="24" fillId="0" borderId="6" applyNumberFormat="0" applyFill="0" applyAlignment="0" applyProtection="0"/>
    <xf numFmtId="0" fontId="71" fillId="7" borderId="0" applyNumberFormat="0" applyBorder="0" applyAlignment="0" applyProtection="0"/>
    <xf numFmtId="0" fontId="4" fillId="2" borderId="0"/>
    <xf numFmtId="0" fontId="4" fillId="2" borderId="0"/>
    <xf numFmtId="0" fontId="4" fillId="2" borderId="0"/>
    <xf numFmtId="0" fontId="4" fillId="2" borderId="0"/>
    <xf numFmtId="0" fontId="8" fillId="5" borderId="7" applyNumberFormat="0" applyFont="0" applyAlignment="0" applyProtection="0"/>
    <xf numFmtId="0" fontId="26" fillId="6" borderId="8" applyNumberFormat="0" applyAlignment="0" applyProtection="0"/>
    <xf numFmtId="0" fontId="4" fillId="0" borderId="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 fillId="0" borderId="0"/>
    <xf numFmtId="0" fontId="4" fillId="2" borderId="0"/>
    <xf numFmtId="0" fontId="63" fillId="31" borderId="0" applyNumberFormat="0" applyBorder="0" applyAlignment="0" applyProtection="0"/>
    <xf numFmtId="0" fontId="64" fillId="32" borderId="0" applyNumberFormat="0" applyBorder="0" applyAlignment="0" applyProtection="0"/>
    <xf numFmtId="0" fontId="65" fillId="33" borderId="37" applyNumberFormat="0" applyAlignment="0" applyProtection="0"/>
    <xf numFmtId="0" fontId="66" fillId="17" borderId="0" applyNumberFormat="0" applyBorder="0" applyAlignment="0" applyProtection="0"/>
    <xf numFmtId="0" fontId="3" fillId="0" borderId="0"/>
    <xf numFmtId="9" fontId="4" fillId="0" borderId="0" applyFont="0" applyFill="0" applyBorder="0" applyAlignment="0" applyProtection="0"/>
    <xf numFmtId="41" fontId="4" fillId="15" borderId="0" applyNumberFormat="0" applyFont="0" applyBorder="0" applyAlignment="0">
      <alignment horizontal="right"/>
    </xf>
    <xf numFmtId="41" fontId="4" fillId="18" borderId="0" applyFont="0" applyBorder="0" applyAlignment="0">
      <alignment horizontal="right"/>
      <protection locked="0"/>
    </xf>
    <xf numFmtId="164" fontId="4" fillId="19" borderId="0" applyFont="0" applyBorder="0">
      <alignment horizontal="right"/>
      <protection locked="0"/>
    </xf>
    <xf numFmtId="41" fontId="4" fillId="20" borderId="0" applyFont="0" applyBorder="0">
      <alignment horizontal="right"/>
      <protection locked="0"/>
    </xf>
    <xf numFmtId="0" fontId="4" fillId="5" borderId="7" applyNumberFormat="0" applyFont="0" applyAlignment="0" applyProtection="0"/>
    <xf numFmtId="0" fontId="2" fillId="0" borderId="0"/>
    <xf numFmtId="0" fontId="2" fillId="0" borderId="0"/>
    <xf numFmtId="0" fontId="25" fillId="7" borderId="0" applyNumberFormat="0" applyBorder="0" applyAlignment="0" applyProtection="0"/>
    <xf numFmtId="0" fontId="1" fillId="0" borderId="0"/>
  </cellStyleXfs>
  <cellXfs count="287">
    <xf numFmtId="0" fontId="0" fillId="2" borderId="0" xfId="0"/>
    <xf numFmtId="0" fontId="4" fillId="2" borderId="0" xfId="44"/>
    <xf numFmtId="0" fontId="4" fillId="2" borderId="0" xfId="44" applyAlignment="1"/>
    <xf numFmtId="0" fontId="39" fillId="21" borderId="0" xfId="0" applyFont="1" applyFill="1" applyBorder="1" applyAlignment="1">
      <alignment horizontal="right" indent="1"/>
    </xf>
    <xf numFmtId="0" fontId="9" fillId="21" borderId="12" xfId="0" applyFont="1" applyFill="1" applyBorder="1" applyAlignment="1">
      <alignment horizontal="left" indent="1"/>
    </xf>
    <xf numFmtId="0" fontId="8" fillId="21" borderId="13" xfId="0" applyFont="1" applyFill="1" applyBorder="1" applyAlignment="1"/>
    <xf numFmtId="0" fontId="8" fillId="21" borderId="13" xfId="0" applyFont="1" applyFill="1" applyBorder="1"/>
    <xf numFmtId="0" fontId="8" fillId="21" borderId="14" xfId="0" applyFont="1" applyFill="1" applyBorder="1"/>
    <xf numFmtId="0" fontId="10" fillId="21" borderId="10" xfId="0" applyFont="1" applyFill="1" applyBorder="1" applyAlignment="1">
      <alignment horizontal="left" indent="1"/>
    </xf>
    <xf numFmtId="0" fontId="39" fillId="21" borderId="11" xfId="0" applyFont="1" applyFill="1" applyBorder="1" applyAlignment="1" applyProtection="1">
      <protection locked="0"/>
    </xf>
    <xf numFmtId="0" fontId="39" fillId="21" borderId="0" xfId="0" applyFont="1" applyFill="1" applyBorder="1"/>
    <xf numFmtId="0" fontId="8" fillId="21" borderId="0" xfId="0" applyFont="1" applyFill="1" applyBorder="1"/>
    <xf numFmtId="0" fontId="8" fillId="21" borderId="11" xfId="0" applyFont="1" applyFill="1" applyBorder="1" applyProtection="1">
      <protection locked="0"/>
    </xf>
    <xf numFmtId="0" fontId="8" fillId="21" borderId="11" xfId="0" applyFont="1" applyFill="1" applyBorder="1"/>
    <xf numFmtId="0" fontId="8" fillId="21" borderId="11" xfId="0" applyFont="1" applyFill="1" applyBorder="1" applyAlignment="1" applyProtection="1">
      <protection locked="0"/>
    </xf>
    <xf numFmtId="0" fontId="9" fillId="21" borderId="10" xfId="0" applyFont="1" applyFill="1" applyBorder="1" applyAlignment="1">
      <alignment horizontal="left" indent="1"/>
    </xf>
    <xf numFmtId="0" fontId="9" fillId="21" borderId="15" xfId="0" applyFont="1" applyFill="1" applyBorder="1" applyAlignment="1">
      <alignment horizontal="left" indent="1"/>
    </xf>
    <xf numFmtId="0" fontId="8" fillId="21" borderId="16" xfId="0" applyFont="1" applyFill="1" applyBorder="1" applyAlignment="1"/>
    <xf numFmtId="0" fontId="8" fillId="21" borderId="16" xfId="0" applyFont="1" applyFill="1" applyBorder="1"/>
    <xf numFmtId="0" fontId="8" fillId="21" borderId="17" xfId="0" applyFont="1" applyFill="1" applyBorder="1"/>
    <xf numFmtId="0" fontId="40" fillId="2" borderId="0" xfId="42" applyFont="1"/>
    <xf numFmtId="0" fontId="40" fillId="2" borderId="0" xfId="42" applyFont="1" applyFill="1" applyBorder="1"/>
    <xf numFmtId="0" fontId="40" fillId="2" borderId="0" xfId="42" applyFont="1" applyFill="1"/>
    <xf numFmtId="0" fontId="42" fillId="2" borderId="0" xfId="42" applyFont="1" applyFill="1" applyBorder="1" applyAlignment="1">
      <alignment vertical="center"/>
    </xf>
    <xf numFmtId="0" fontId="42" fillId="2" borderId="0" xfId="42" applyFont="1" applyFill="1" applyBorder="1" applyAlignment="1"/>
    <xf numFmtId="0" fontId="43" fillId="2" borderId="0" xfId="42" applyFont="1" applyFill="1" applyBorder="1" applyAlignment="1">
      <alignment vertical="center"/>
    </xf>
    <xf numFmtId="0" fontId="43" fillId="2" borderId="0" xfId="42" applyFont="1" applyFill="1" applyBorder="1" applyAlignment="1"/>
    <xf numFmtId="0" fontId="40" fillId="2" borderId="0" xfId="42" applyFont="1" applyFill="1" applyBorder="1" applyAlignment="1">
      <alignment vertical="center"/>
    </xf>
    <xf numFmtId="0" fontId="40" fillId="2" borderId="0" xfId="42" applyFont="1" applyAlignment="1">
      <alignment vertical="center"/>
    </xf>
    <xf numFmtId="0" fontId="40" fillId="2" borderId="0" xfId="42" applyFont="1" applyFill="1" applyAlignment="1">
      <alignment vertical="center"/>
    </xf>
    <xf numFmtId="0" fontId="40" fillId="0" borderId="0" xfId="42" applyFont="1" applyFill="1" applyBorder="1"/>
    <xf numFmtId="0" fontId="6" fillId="15" borderId="29" xfId="45" applyFont="1" applyFill="1" applyBorder="1"/>
    <xf numFmtId="0" fontId="8" fillId="15" borderId="30" xfId="45" applyFont="1" applyFill="1" applyBorder="1"/>
    <xf numFmtId="0" fontId="8" fillId="15" borderId="31" xfId="45" applyFont="1" applyFill="1" applyBorder="1"/>
    <xf numFmtId="0" fontId="8" fillId="2" borderId="0" xfId="45" applyFont="1" applyFill="1" applyBorder="1" applyAlignment="1">
      <alignment horizontal="right" vertical="center" wrapText="1"/>
    </xf>
    <xf numFmtId="0" fontId="11" fillId="21" borderId="33" xfId="45" applyFont="1" applyFill="1" applyBorder="1" applyAlignment="1">
      <alignment vertical="center" wrapText="1"/>
    </xf>
    <xf numFmtId="0" fontId="37" fillId="21" borderId="23" xfId="45" applyFont="1" applyFill="1" applyBorder="1" applyAlignment="1">
      <alignment horizontal="center" vertical="center" wrapText="1"/>
    </xf>
    <xf numFmtId="0" fontId="38" fillId="21" borderId="23" xfId="45" applyFont="1" applyFill="1" applyBorder="1" applyAlignment="1">
      <alignment horizontal="right" vertical="center" wrapText="1"/>
    </xf>
    <xf numFmtId="0" fontId="4" fillId="2" borderId="0" xfId="45"/>
    <xf numFmtId="0" fontId="12" fillId="2" borderId="0" xfId="45" applyFont="1"/>
    <xf numFmtId="0" fontId="34" fillId="2" borderId="0" xfId="45" applyFont="1"/>
    <xf numFmtId="0" fontId="4" fillId="2" borderId="0" xfId="45" applyFont="1"/>
    <xf numFmtId="0" fontId="35" fillId="2" borderId="0" xfId="45" applyFont="1"/>
    <xf numFmtId="0" fontId="32" fillId="2" borderId="0" xfId="45" applyFont="1"/>
    <xf numFmtId="0" fontId="8" fillId="0" borderId="0" xfId="45" applyFont="1" applyFill="1" applyBorder="1"/>
    <xf numFmtId="0" fontId="0" fillId="2" borderId="0" xfId="0" applyBorder="1"/>
    <xf numFmtId="0" fontId="11" fillId="21" borderId="24" xfId="45" applyFont="1" applyFill="1" applyBorder="1" applyAlignment="1">
      <alignment vertical="center" wrapText="1"/>
    </xf>
    <xf numFmtId="0" fontId="32" fillId="2" borderId="0" xfId="45" applyFont="1" applyFill="1"/>
    <xf numFmtId="0" fontId="8" fillId="2" borderId="0" xfId="45" applyFont="1" applyFill="1" applyBorder="1" applyAlignment="1">
      <alignment vertical="center" wrapText="1"/>
    </xf>
    <xf numFmtId="0" fontId="4" fillId="0" borderId="0" xfId="45" applyFill="1"/>
    <xf numFmtId="0" fontId="0" fillId="2" borderId="0" xfId="0"/>
    <xf numFmtId="0" fontId="4" fillId="20" borderId="26" xfId="0" applyFont="1" applyFill="1" applyBorder="1" applyAlignment="1" applyProtection="1">
      <alignment horizontal="left"/>
      <protection locked="0"/>
    </xf>
    <xf numFmtId="0" fontId="4" fillId="21" borderId="0" xfId="0" applyFont="1" applyFill="1" applyBorder="1"/>
    <xf numFmtId="0" fontId="0" fillId="2" borderId="0" xfId="0"/>
    <xf numFmtId="0" fontId="50" fillId="2" borderId="0" xfId="0" applyFont="1" applyAlignment="1">
      <alignment vertical="center"/>
    </xf>
    <xf numFmtId="0" fontId="4" fillId="2" borderId="0" xfId="45"/>
    <xf numFmtId="0" fontId="8" fillId="15" borderId="28" xfId="45" applyFont="1" applyFill="1" applyBorder="1" applyAlignment="1">
      <alignment horizontal="left" vertical="center" wrapText="1"/>
    </xf>
    <xf numFmtId="0" fontId="0" fillId="2" borderId="0" xfId="0"/>
    <xf numFmtId="0" fontId="0" fillId="2" borderId="0" xfId="0" applyAlignment="1">
      <alignment wrapText="1"/>
    </xf>
    <xf numFmtId="0" fontId="4" fillId="24" borderId="0" xfId="45" applyFill="1"/>
    <xf numFmtId="0" fontId="8" fillId="24" borderId="0" xfId="45" applyFont="1" applyFill="1" applyBorder="1" applyAlignment="1">
      <alignment vertical="top" wrapText="1"/>
    </xf>
    <xf numFmtId="0" fontId="8" fillId="24" borderId="0" xfId="45" applyFont="1" applyFill="1" applyBorder="1" applyAlignment="1">
      <alignment horizontal="left" vertical="center" wrapText="1"/>
    </xf>
    <xf numFmtId="0" fontId="6" fillId="24" borderId="0" xfId="45" applyFont="1" applyFill="1" applyBorder="1" applyAlignment="1">
      <alignment horizontal="left" vertical="center" wrapText="1"/>
    </xf>
    <xf numFmtId="0" fontId="31" fillId="2" borderId="0" xfId="45" applyFont="1" applyAlignment="1">
      <alignment horizontal="right"/>
    </xf>
    <xf numFmtId="0" fontId="4" fillId="2" borderId="0" xfId="45" applyAlignment="1">
      <alignment horizontal="center"/>
    </xf>
    <xf numFmtId="0" fontId="0" fillId="2" borderId="0" xfId="0" applyAlignment="1">
      <alignment horizontal="center"/>
    </xf>
    <xf numFmtId="0" fontId="4" fillId="2" borderId="0" xfId="0" applyFont="1" applyAlignment="1">
      <alignment horizontal="center"/>
    </xf>
    <xf numFmtId="0" fontId="11" fillId="27" borderId="23" xfId="45" applyFont="1" applyFill="1" applyBorder="1" applyAlignment="1">
      <alignment horizontal="center" vertical="center" wrapText="1"/>
    </xf>
    <xf numFmtId="0" fontId="48" fillId="24" borderId="0" xfId="45" applyFont="1" applyFill="1" applyBorder="1" applyAlignment="1">
      <alignment horizontal="left" vertical="center" wrapText="1"/>
    </xf>
    <xf numFmtId="0" fontId="4" fillId="2" borderId="0" xfId="45" applyAlignment="1">
      <alignment vertical="center"/>
    </xf>
    <xf numFmtId="0" fontId="4" fillId="24" borderId="0" xfId="45" applyFont="1" applyFill="1" applyBorder="1" applyAlignment="1">
      <alignment horizontal="left" vertical="center"/>
    </xf>
    <xf numFmtId="0" fontId="31" fillId="29" borderId="23" xfId="45" applyFont="1" applyFill="1" applyBorder="1" applyAlignment="1">
      <alignment horizontal="right"/>
    </xf>
    <xf numFmtId="167" fontId="31" fillId="29" borderId="23" xfId="45" applyNumberFormat="1" applyFont="1" applyFill="1" applyBorder="1" applyAlignment="1">
      <alignment horizontal="right"/>
    </xf>
    <xf numFmtId="0" fontId="5" fillId="29" borderId="23" xfId="0" applyFont="1" applyFill="1" applyBorder="1" applyAlignment="1">
      <alignment horizontal="center" vertical="center" wrapText="1"/>
    </xf>
    <xf numFmtId="0" fontId="49" fillId="29" borderId="23" xfId="0" applyFont="1" applyFill="1" applyBorder="1" applyAlignment="1">
      <alignment horizontal="center" vertical="center" wrapText="1"/>
    </xf>
    <xf numFmtId="0" fontId="56" fillId="2" borderId="0" xfId="45" applyFont="1"/>
    <xf numFmtId="0" fontId="56" fillId="2" borderId="0" xfId="45" applyFont="1" applyAlignment="1">
      <alignment vertical="center"/>
    </xf>
    <xf numFmtId="0" fontId="56" fillId="24" borderId="0" xfId="45" applyFont="1" applyFill="1"/>
    <xf numFmtId="0" fontId="4" fillId="0" borderId="0" xfId="45" applyFill="1" applyAlignment="1">
      <alignment horizontal="center"/>
    </xf>
    <xf numFmtId="0" fontId="56" fillId="2" borderId="0" xfId="45" applyFont="1" applyAlignment="1">
      <alignment wrapText="1"/>
    </xf>
    <xf numFmtId="0" fontId="56" fillId="2" borderId="0" xfId="45" applyFont="1" applyAlignment="1"/>
    <xf numFmtId="0" fontId="59" fillId="2" borderId="0" xfId="45" applyFont="1" applyAlignment="1"/>
    <xf numFmtId="0" fontId="56" fillId="2" borderId="0" xfId="45" quotePrefix="1" applyFont="1" applyAlignment="1"/>
    <xf numFmtId="0" fontId="59" fillId="2" borderId="0" xfId="45" quotePrefix="1" applyFont="1" applyAlignment="1"/>
    <xf numFmtId="0" fontId="59" fillId="2" borderId="0" xfId="45" applyFont="1"/>
    <xf numFmtId="0" fontId="6" fillId="2" borderId="0" xfId="45" applyFont="1" applyAlignment="1"/>
    <xf numFmtId="0" fontId="4" fillId="2" borderId="0" xfId="45" quotePrefix="1" applyFont="1" applyAlignment="1"/>
    <xf numFmtId="0" fontId="6" fillId="2" borderId="0" xfId="45" quotePrefix="1" applyFont="1" applyAlignment="1"/>
    <xf numFmtId="0" fontId="6" fillId="2" borderId="0" xfId="45" applyFont="1"/>
    <xf numFmtId="0" fontId="4" fillId="2" borderId="0" xfId="45" applyFont="1" applyAlignment="1">
      <alignment wrapText="1"/>
    </xf>
    <xf numFmtId="0" fontId="4" fillId="2" borderId="0" xfId="45" applyFont="1" applyAlignment="1"/>
    <xf numFmtId="0" fontId="4" fillId="2" borderId="0" xfId="45"/>
    <xf numFmtId="0" fontId="4" fillId="2" borderId="0" xfId="44"/>
    <xf numFmtId="0" fontId="4" fillId="2" borderId="0" xfId="45"/>
    <xf numFmtId="0" fontId="5" fillId="20" borderId="23" xfId="45" applyFont="1" applyFill="1" applyBorder="1" applyAlignment="1" applyProtection="1">
      <alignment horizontal="right" vertical="center" wrapText="1"/>
      <protection locked="0"/>
    </xf>
    <xf numFmtId="0" fontId="5" fillId="20" borderId="23" xfId="45" applyFont="1" applyFill="1" applyBorder="1" applyAlignment="1" applyProtection="1">
      <alignment horizontal="center" vertical="center" wrapText="1"/>
      <protection locked="0"/>
    </xf>
    <xf numFmtId="0" fontId="8" fillId="0" borderId="0" xfId="44" applyFont="1" applyFill="1" applyBorder="1" applyAlignment="1" applyProtection="1"/>
    <xf numFmtId="2" fontId="33" fillId="2" borderId="0" xfId="44" applyNumberFormat="1" applyFont="1" applyBorder="1" applyAlignment="1" applyProtection="1">
      <alignment horizontal="left"/>
    </xf>
    <xf numFmtId="0" fontId="8" fillId="15" borderId="27" xfId="45" applyFont="1" applyFill="1" applyBorder="1" applyAlignment="1">
      <alignment horizontal="left" vertical="center" wrapText="1"/>
    </xf>
    <xf numFmtId="0" fontId="8" fillId="15" borderId="0" xfId="45" applyFont="1" applyFill="1" applyBorder="1" applyAlignment="1">
      <alignment horizontal="left" vertical="center" wrapText="1"/>
    </xf>
    <xf numFmtId="0" fontId="4" fillId="2" borderId="0" xfId="44" applyAlignment="1">
      <alignment vertical="center"/>
    </xf>
    <xf numFmtId="0" fontId="31" fillId="2" borderId="0" xfId="44" applyFont="1" applyAlignment="1">
      <alignment vertical="center"/>
    </xf>
    <xf numFmtId="0" fontId="47" fillId="21" borderId="23" xfId="44" applyFont="1" applyFill="1" applyBorder="1" applyAlignment="1">
      <alignment vertical="center"/>
    </xf>
    <xf numFmtId="0" fontId="31" fillId="21" borderId="23" xfId="44" applyFont="1" applyFill="1" applyBorder="1" applyAlignment="1">
      <alignment vertical="center"/>
    </xf>
    <xf numFmtId="0" fontId="47" fillId="21" borderId="24" xfId="44" applyFont="1" applyFill="1" applyBorder="1" applyAlignment="1">
      <alignment vertical="center"/>
    </xf>
    <xf numFmtId="0" fontId="31" fillId="21" borderId="25" xfId="44" applyFont="1" applyFill="1" applyBorder="1" applyAlignment="1">
      <alignment vertical="center"/>
    </xf>
    <xf numFmtId="0" fontId="4" fillId="2" borderId="0" xfId="44" applyProtection="1"/>
    <xf numFmtId="0" fontId="12" fillId="2" borderId="0" xfId="44" applyFont="1" applyProtection="1"/>
    <xf numFmtId="0" fontId="6" fillId="2" borderId="0" xfId="44" applyFont="1" applyAlignment="1" applyProtection="1">
      <alignment horizontal="left" wrapText="1"/>
    </xf>
    <xf numFmtId="0" fontId="6" fillId="2" borderId="0" xfId="44" applyFont="1" applyBorder="1" applyAlignment="1" applyProtection="1">
      <alignment horizontal="left" wrapText="1"/>
    </xf>
    <xf numFmtId="0" fontId="4" fillId="2" borderId="0" xfId="44" applyBorder="1" applyAlignment="1" applyProtection="1"/>
    <xf numFmtId="0" fontId="53" fillId="0" borderId="0" xfId="44" applyFont="1" applyFill="1" applyBorder="1" applyAlignment="1" applyProtection="1"/>
    <xf numFmtId="0" fontId="4" fillId="0" borderId="0" xfId="44" applyFill="1" applyBorder="1" applyAlignment="1" applyProtection="1"/>
    <xf numFmtId="0" fontId="33" fillId="2" borderId="0" xfId="44" applyFont="1" applyProtection="1"/>
    <xf numFmtId="0" fontId="40" fillId="24" borderId="0" xfId="42" applyFont="1" applyFill="1"/>
    <xf numFmtId="0" fontId="40" fillId="24" borderId="0" xfId="42" applyFont="1" applyFill="1" applyBorder="1"/>
    <xf numFmtId="0" fontId="41" fillId="24" borderId="0" xfId="42" applyFont="1" applyFill="1" applyBorder="1" applyAlignment="1">
      <alignment horizontal="center" vertical="center"/>
    </xf>
    <xf numFmtId="0" fontId="42" fillId="24" borderId="0" xfId="42" applyFont="1" applyFill="1" applyBorder="1" applyAlignment="1">
      <alignment vertical="center"/>
    </xf>
    <xf numFmtId="0" fontId="43" fillId="24" borderId="0" xfId="42" applyFont="1" applyFill="1" applyBorder="1" applyAlignment="1">
      <alignment vertical="center"/>
    </xf>
    <xf numFmtId="0" fontId="40" fillId="24" borderId="0" xfId="42" applyFont="1" applyFill="1" applyBorder="1" applyAlignment="1">
      <alignment vertical="center"/>
    </xf>
    <xf numFmtId="0" fontId="40" fillId="24" borderId="0" xfId="42" applyFont="1" applyFill="1" applyAlignment="1">
      <alignment vertical="center"/>
    </xf>
    <xf numFmtId="0" fontId="32" fillId="24" borderId="0" xfId="42" applyFont="1" applyFill="1" applyBorder="1" applyAlignment="1">
      <alignment vertical="center"/>
    </xf>
    <xf numFmtId="0" fontId="6" fillId="24" borderId="0" xfId="42" applyFont="1" applyFill="1" applyBorder="1" applyAlignment="1">
      <alignment vertical="center"/>
    </xf>
    <xf numFmtId="0" fontId="41" fillId="23" borderId="0" xfId="42" applyFont="1" applyFill="1" applyBorder="1" applyAlignment="1">
      <alignment horizontal="center" vertical="center"/>
    </xf>
    <xf numFmtId="0" fontId="40" fillId="23" borderId="18" xfId="42" applyFont="1" applyFill="1" applyBorder="1"/>
    <xf numFmtId="0" fontId="40" fillId="23" borderId="19" xfId="42" applyFont="1" applyFill="1" applyBorder="1"/>
    <xf numFmtId="0" fontId="40" fillId="23" borderId="20" xfId="42" applyFont="1" applyFill="1" applyBorder="1"/>
    <xf numFmtId="0" fontId="40" fillId="23" borderId="21" xfId="42" applyFont="1" applyFill="1" applyBorder="1"/>
    <xf numFmtId="0" fontId="42" fillId="23" borderId="0" xfId="42" applyFont="1" applyFill="1" applyBorder="1" applyAlignment="1">
      <alignment vertical="center"/>
    </xf>
    <xf numFmtId="0" fontId="42" fillId="23" borderId="22" xfId="42" applyFont="1" applyFill="1" applyBorder="1" applyAlignment="1">
      <alignment vertical="center"/>
    </xf>
    <xf numFmtId="0" fontId="43" fillId="23" borderId="0" xfId="42" applyFont="1" applyFill="1" applyBorder="1" applyAlignment="1">
      <alignment horizontal="center" vertical="center"/>
    </xf>
    <xf numFmtId="0" fontId="43" fillId="23" borderId="0" xfId="42" applyFont="1" applyFill="1" applyBorder="1" applyAlignment="1">
      <alignment vertical="center"/>
    </xf>
    <xf numFmtId="0" fontId="43" fillId="23" borderId="22" xfId="42" applyFont="1" applyFill="1" applyBorder="1" applyAlignment="1">
      <alignment vertical="center"/>
    </xf>
    <xf numFmtId="0" fontId="40" fillId="23" borderId="0" xfId="42" applyFont="1" applyFill="1" applyBorder="1"/>
    <xf numFmtId="0" fontId="44" fillId="23" borderId="0" xfId="42" applyFont="1" applyFill="1" applyBorder="1"/>
    <xf numFmtId="0" fontId="45" fillId="23" borderId="0" xfId="35" applyFont="1" applyFill="1" applyBorder="1" applyAlignment="1" applyProtection="1"/>
    <xf numFmtId="0" fontId="40" fillId="23" borderId="0" xfId="42" applyFont="1" applyFill="1" applyBorder="1" applyAlignment="1">
      <alignment vertical="center"/>
    </xf>
    <xf numFmtId="0" fontId="40" fillId="23" borderId="22" xfId="42" applyFont="1" applyFill="1" applyBorder="1" applyAlignment="1">
      <alignment vertical="center"/>
    </xf>
    <xf numFmtId="0" fontId="6" fillId="30" borderId="0" xfId="42" applyFont="1" applyFill="1" applyBorder="1" applyAlignment="1">
      <alignment vertical="center"/>
    </xf>
    <xf numFmtId="0" fontId="46" fillId="30" borderId="18" xfId="42" applyFont="1" applyFill="1" applyBorder="1" applyAlignment="1">
      <alignment vertical="center"/>
    </xf>
    <xf numFmtId="0" fontId="6" fillId="30" borderId="19" xfId="42" applyFont="1" applyFill="1" applyBorder="1" applyAlignment="1">
      <alignment vertical="center"/>
    </xf>
    <xf numFmtId="0" fontId="6" fillId="30" borderId="20" xfId="42" applyFont="1" applyFill="1" applyBorder="1" applyAlignment="1">
      <alignment vertical="center"/>
    </xf>
    <xf numFmtId="0" fontId="46" fillId="30" borderId="21" xfId="42" applyFont="1" applyFill="1" applyBorder="1" applyAlignment="1">
      <alignment vertical="center"/>
    </xf>
    <xf numFmtId="0" fontId="40" fillId="30" borderId="0" xfId="42" applyFont="1" applyFill="1" applyAlignment="1">
      <alignment vertical="center"/>
    </xf>
    <xf numFmtId="0" fontId="6" fillId="30" borderId="22" xfId="42" applyFont="1" applyFill="1" applyBorder="1" applyAlignment="1">
      <alignment vertical="center"/>
    </xf>
    <xf numFmtId="0" fontId="40" fillId="30" borderId="15" xfId="42" applyFont="1" applyFill="1" applyBorder="1"/>
    <xf numFmtId="0" fontId="6" fillId="30" borderId="16" xfId="42" applyFont="1" applyFill="1" applyBorder="1" applyAlignment="1">
      <alignment vertical="center"/>
    </xf>
    <xf numFmtId="0" fontId="40" fillId="30" borderId="16" xfId="42" applyFont="1" applyFill="1" applyBorder="1"/>
    <xf numFmtId="0" fontId="40" fillId="30" borderId="17" xfId="42" applyFont="1" applyFill="1" applyBorder="1"/>
    <xf numFmtId="0" fontId="39" fillId="21" borderId="0" xfId="0" applyFont="1" applyFill="1" applyBorder="1" applyAlignment="1">
      <alignment horizontal="right" indent="1"/>
    </xf>
    <xf numFmtId="14" fontId="49" fillId="23" borderId="23" xfId="0" applyNumberFormat="1" applyFont="1" applyFill="1" applyBorder="1" applyAlignment="1">
      <alignment horizontal="left" vertical="center" wrapText="1"/>
    </xf>
    <xf numFmtId="166" fontId="49" fillId="23" borderId="23" xfId="0" applyNumberFormat="1" applyFont="1" applyFill="1" applyBorder="1" applyAlignment="1">
      <alignment horizontal="left" vertical="center" wrapText="1"/>
    </xf>
    <xf numFmtId="0" fontId="49" fillId="23" borderId="23" xfId="0" applyFont="1" applyFill="1" applyBorder="1" applyAlignment="1">
      <alignment horizontal="left" vertical="center" wrapText="1"/>
    </xf>
    <xf numFmtId="0" fontId="5" fillId="23" borderId="23" xfId="0" applyFont="1" applyFill="1" applyBorder="1" applyAlignment="1">
      <alignment horizontal="left" vertical="center" wrapText="1"/>
    </xf>
    <xf numFmtId="0" fontId="49" fillId="23" borderId="23" xfId="0" applyFont="1" applyFill="1" applyBorder="1" applyAlignment="1">
      <alignment horizontal="center" vertical="center" wrapText="1"/>
    </xf>
    <xf numFmtId="0" fontId="49" fillId="23" borderId="23" xfId="0" applyFont="1" applyFill="1" applyBorder="1" applyAlignment="1">
      <alignment horizontal="left" wrapText="1"/>
    </xf>
    <xf numFmtId="0" fontId="38" fillId="21" borderId="34" xfId="45" applyFont="1" applyFill="1" applyBorder="1" applyAlignment="1">
      <alignment horizontal="center" vertical="center" wrapText="1"/>
    </xf>
    <xf numFmtId="0" fontId="0" fillId="2" borderId="0" xfId="0" applyAlignment="1"/>
    <xf numFmtId="0" fontId="4" fillId="2" borderId="0" xfId="45" applyAlignment="1"/>
    <xf numFmtId="0" fontId="48" fillId="24" borderId="0" xfId="45" applyFont="1" applyFill="1" applyBorder="1" applyAlignment="1">
      <alignment horizontal="left" vertical="center"/>
    </xf>
    <xf numFmtId="0" fontId="49" fillId="23" borderId="23" xfId="0" applyFont="1" applyFill="1" applyBorder="1" applyAlignment="1">
      <alignment horizontal="left" vertical="center"/>
    </xf>
    <xf numFmtId="0" fontId="49" fillId="23" borderId="23" xfId="0" applyFont="1" applyFill="1" applyBorder="1" applyAlignment="1" applyProtection="1">
      <alignment horizontal="left" vertical="center" wrapText="1"/>
      <protection locked="0"/>
    </xf>
    <xf numFmtId="0" fontId="49" fillId="23" borderId="23" xfId="0" applyFont="1" applyFill="1" applyBorder="1" applyAlignment="1" applyProtection="1">
      <alignment horizontal="center" vertical="center" wrapText="1"/>
      <protection locked="0"/>
    </xf>
    <xf numFmtId="0" fontId="56" fillId="2" borderId="0" xfId="45" applyFont="1" applyAlignment="1">
      <alignment horizontal="right"/>
    </xf>
    <xf numFmtId="0" fontId="4" fillId="2" borderId="0" xfId="45"/>
    <xf numFmtId="0" fontId="11" fillId="25" borderId="24" xfId="45" applyFont="1" applyFill="1" applyBorder="1" applyAlignment="1">
      <alignment vertical="center" wrapText="1"/>
    </xf>
    <xf numFmtId="0" fontId="11" fillId="25" borderId="25" xfId="45" applyFont="1" applyFill="1" applyBorder="1" applyAlignment="1">
      <alignment vertical="center" wrapText="1"/>
    </xf>
    <xf numFmtId="0" fontId="11" fillId="25" borderId="34" xfId="45" applyFont="1" applyFill="1" applyBorder="1" applyAlignment="1">
      <alignment vertical="center" wrapText="1"/>
    </xf>
    <xf numFmtId="0" fontId="4" fillId="2" borderId="0" xfId="45"/>
    <xf numFmtId="0" fontId="11" fillId="21" borderId="24" xfId="45" applyFont="1" applyFill="1" applyBorder="1" applyAlignment="1">
      <alignment horizontal="center" vertical="center" wrapText="1"/>
    </xf>
    <xf numFmtId="0" fontId="69" fillId="2" borderId="0" xfId="45" applyFont="1"/>
    <xf numFmtId="0" fontId="69" fillId="24" borderId="0" xfId="45" applyFont="1" applyFill="1"/>
    <xf numFmtId="0" fontId="69" fillId="2" borderId="0" xfId="0" applyFont="1"/>
    <xf numFmtId="0" fontId="69" fillId="2" borderId="0" xfId="45" applyFont="1" applyAlignment="1">
      <alignment wrapText="1"/>
    </xf>
    <xf numFmtId="0" fontId="6" fillId="15" borderId="30" xfId="45" applyFont="1" applyFill="1" applyBorder="1"/>
    <xf numFmtId="0" fontId="4" fillId="15" borderId="30" xfId="45" applyFont="1" applyFill="1" applyBorder="1"/>
    <xf numFmtId="0" fontId="4" fillId="15" borderId="30" xfId="45" applyFont="1" applyFill="1" applyBorder="1" applyAlignment="1">
      <alignment horizontal="center"/>
    </xf>
    <xf numFmtId="0" fontId="6" fillId="15" borderId="27" xfId="45" applyFont="1" applyFill="1" applyBorder="1"/>
    <xf numFmtId="0" fontId="6" fillId="15" borderId="0" xfId="45" applyFont="1" applyFill="1" applyBorder="1"/>
    <xf numFmtId="0" fontId="4" fillId="15" borderId="0" xfId="45" applyFont="1" applyFill="1" applyBorder="1"/>
    <xf numFmtId="0" fontId="4" fillId="15" borderId="0" xfId="45" applyFont="1" applyFill="1" applyBorder="1" applyAlignment="1">
      <alignment horizontal="center"/>
    </xf>
    <xf numFmtId="0" fontId="4" fillId="15" borderId="27" xfId="45" applyFont="1" applyFill="1" applyBorder="1" applyAlignment="1">
      <alignment horizontal="left" vertical="center" wrapText="1"/>
    </xf>
    <xf numFmtId="0" fontId="4" fillId="15" borderId="0" xfId="45" applyFont="1" applyFill="1" applyBorder="1" applyAlignment="1">
      <alignment horizontal="left" vertical="center" wrapText="1"/>
    </xf>
    <xf numFmtId="0" fontId="4" fillId="15" borderId="0" xfId="45" applyFont="1" applyFill="1" applyBorder="1" applyAlignment="1">
      <alignment horizontal="center" vertical="center" wrapText="1"/>
    </xf>
    <xf numFmtId="0" fontId="4" fillId="15" borderId="35" xfId="45" applyFont="1" applyFill="1" applyBorder="1" applyAlignment="1">
      <alignment horizontal="left" vertical="center" wrapText="1"/>
    </xf>
    <xf numFmtId="0" fontId="4" fillId="15" borderId="32" xfId="45" applyFont="1" applyFill="1" applyBorder="1" applyAlignment="1">
      <alignment horizontal="left" vertical="center" wrapText="1"/>
    </xf>
    <xf numFmtId="0" fontId="4" fillId="15" borderId="32" xfId="45" applyFont="1" applyFill="1" applyBorder="1" applyAlignment="1">
      <alignment horizontal="center" vertical="center" wrapText="1"/>
    </xf>
    <xf numFmtId="0" fontId="11" fillId="21" borderId="33" xfId="45" applyFont="1" applyFill="1" applyBorder="1" applyAlignment="1">
      <alignment horizontal="center" vertical="center" wrapText="1"/>
    </xf>
    <xf numFmtId="0" fontId="37" fillId="26" borderId="34" xfId="45" applyFont="1" applyFill="1" applyBorder="1" applyAlignment="1">
      <alignment horizontal="center" vertical="center" wrapText="1"/>
    </xf>
    <xf numFmtId="0" fontId="37" fillId="25" borderId="34" xfId="45" applyFont="1" applyFill="1" applyBorder="1" applyAlignment="1">
      <alignment horizontal="center" vertical="center" wrapText="1"/>
    </xf>
    <xf numFmtId="0" fontId="37" fillId="27" borderId="23" xfId="45" applyFont="1" applyFill="1" applyBorder="1" applyAlignment="1">
      <alignment horizontal="center" vertical="center" wrapText="1"/>
    </xf>
    <xf numFmtId="0" fontId="36" fillId="22" borderId="34" xfId="45" applyFont="1" applyFill="1" applyBorder="1" applyAlignment="1">
      <alignment horizontal="center" vertical="center" wrapText="1"/>
    </xf>
    <xf numFmtId="0" fontId="5" fillId="2" borderId="0" xfId="45" applyFont="1"/>
    <xf numFmtId="0" fontId="5" fillId="15" borderId="31" xfId="45" applyFont="1" applyFill="1" applyBorder="1"/>
    <xf numFmtId="0" fontId="5" fillId="15" borderId="28" xfId="45" applyFont="1" applyFill="1" applyBorder="1"/>
    <xf numFmtId="0" fontId="5" fillId="15" borderId="28" xfId="45" applyFont="1" applyFill="1" applyBorder="1" applyAlignment="1">
      <alignment horizontal="left" vertical="center" wrapText="1"/>
    </xf>
    <xf numFmtId="0" fontId="5" fillId="15" borderId="28" xfId="26" applyNumberFormat="1" applyFont="1" applyBorder="1" applyAlignment="1">
      <alignment horizontal="left" vertical="center" wrapText="1"/>
    </xf>
    <xf numFmtId="0" fontId="5" fillId="15" borderId="28" xfId="26" applyNumberFormat="1" applyFont="1" applyBorder="1" applyAlignment="1"/>
    <xf numFmtId="0" fontId="5" fillId="15" borderId="36" xfId="45" applyFont="1" applyFill="1" applyBorder="1" applyAlignment="1">
      <alignment horizontal="left" vertical="center" wrapText="1"/>
    </xf>
    <xf numFmtId="0" fontId="5" fillId="2" borderId="0" xfId="0" applyFont="1"/>
    <xf numFmtId="0" fontId="5" fillId="0" borderId="0" xfId="45" applyFont="1" applyFill="1" applyAlignment="1">
      <alignment horizontal="center" wrapText="1"/>
    </xf>
    <xf numFmtId="0" fontId="5" fillId="22" borderId="34" xfId="45" applyFont="1" applyFill="1" applyBorder="1" applyAlignment="1">
      <alignment horizontal="center" vertical="center" wrapText="1"/>
    </xf>
    <xf numFmtId="0" fontId="49" fillId="23" borderId="23" xfId="0" applyFont="1" applyFill="1" applyBorder="1" applyAlignment="1">
      <alignment horizontal="left" vertical="center" wrapText="1"/>
    </xf>
    <xf numFmtId="0" fontId="5" fillId="23" borderId="23" xfId="0" applyFont="1" applyFill="1" applyBorder="1" applyAlignment="1">
      <alignment horizontal="left" vertical="center" wrapText="1"/>
    </xf>
    <xf numFmtId="0" fontId="5" fillId="23" borderId="23" xfId="0" applyFont="1" applyFill="1" applyBorder="1" applyAlignment="1" applyProtection="1">
      <alignment horizontal="left" vertical="center" wrapText="1"/>
      <protection locked="0"/>
    </xf>
    <xf numFmtId="0" fontId="49" fillId="23" borderId="23" xfId="0" applyNumberFormat="1" applyFont="1" applyFill="1" applyBorder="1" applyAlignment="1">
      <alignment horizontal="center" vertical="center" wrapText="1"/>
    </xf>
    <xf numFmtId="0" fontId="49" fillId="23" borderId="23" xfId="0" applyFont="1" applyFill="1" applyBorder="1" applyAlignment="1" applyProtection="1">
      <alignment horizontal="left" vertical="center"/>
      <protection locked="0"/>
    </xf>
    <xf numFmtId="166" fontId="72" fillId="23" borderId="23" xfId="0" applyNumberFormat="1" applyFont="1" applyFill="1" applyBorder="1" applyAlignment="1">
      <alignment horizontal="left" vertical="center" wrapText="1"/>
    </xf>
    <xf numFmtId="0" fontId="72" fillId="23" borderId="23" xfId="0" applyFont="1" applyFill="1" applyBorder="1" applyAlignment="1">
      <alignment horizontal="left" vertical="center" wrapText="1"/>
    </xf>
    <xf numFmtId="0" fontId="72" fillId="23" borderId="23" xfId="0" applyFont="1" applyFill="1" applyBorder="1" applyAlignment="1" applyProtection="1">
      <alignment horizontal="left" vertical="center" wrapText="1"/>
      <protection locked="0"/>
    </xf>
    <xf numFmtId="0" fontId="73" fillId="23" borderId="23" xfId="0" applyFont="1" applyFill="1" applyBorder="1" applyAlignment="1" applyProtection="1">
      <alignment horizontal="left" vertical="center" wrapText="1"/>
      <protection locked="0"/>
    </xf>
    <xf numFmtId="0" fontId="72" fillId="23" borderId="23" xfId="0" applyFont="1" applyFill="1" applyBorder="1" applyAlignment="1" applyProtection="1">
      <alignment horizontal="center" vertical="center" wrapText="1"/>
      <protection locked="0"/>
    </xf>
    <xf numFmtId="0" fontId="49" fillId="23" borderId="23" xfId="0" applyNumberFormat="1" applyFont="1" applyFill="1" applyBorder="1" applyAlignment="1" applyProtection="1">
      <alignment horizontal="center" vertical="center" wrapText="1"/>
      <protection locked="0"/>
    </xf>
    <xf numFmtId="14" fontId="75" fillId="23" borderId="23" xfId="0" applyNumberFormat="1" applyFont="1" applyFill="1" applyBorder="1" applyAlignment="1" applyProtection="1">
      <alignment horizontal="left" vertical="center" wrapText="1"/>
      <protection locked="0"/>
    </xf>
    <xf numFmtId="166" fontId="75" fillId="23" borderId="23" xfId="0" applyNumberFormat="1" applyFont="1" applyFill="1" applyBorder="1" applyAlignment="1">
      <alignment horizontal="left" vertical="center" wrapText="1"/>
    </xf>
    <xf numFmtId="0" fontId="75" fillId="23" borderId="23" xfId="0" applyFont="1" applyFill="1" applyBorder="1" applyAlignment="1">
      <alignment horizontal="left" vertical="center" wrapText="1"/>
    </xf>
    <xf numFmtId="0" fontId="75" fillId="23" borderId="23" xfId="0" applyFont="1" applyFill="1" applyBorder="1" applyAlignment="1" applyProtection="1">
      <alignment horizontal="left" vertical="center" wrapText="1"/>
      <protection locked="0"/>
    </xf>
    <xf numFmtId="0" fontId="75" fillId="23" borderId="23" xfId="0" applyFont="1" applyFill="1" applyBorder="1" applyAlignment="1" applyProtection="1">
      <alignment horizontal="left" vertical="center"/>
      <protection locked="0"/>
    </xf>
    <xf numFmtId="0" fontId="74" fillId="23" borderId="23" xfId="0" applyFont="1" applyFill="1" applyBorder="1" applyAlignment="1" applyProtection="1">
      <alignment horizontal="left" vertical="center" wrapText="1"/>
      <protection locked="0"/>
    </xf>
    <xf numFmtId="0" fontId="75" fillId="23" borderId="23" xfId="0" applyFont="1" applyFill="1" applyBorder="1" applyAlignment="1" applyProtection="1">
      <alignment horizontal="center" vertical="center" wrapText="1"/>
      <protection locked="0"/>
    </xf>
    <xf numFmtId="166" fontId="75" fillId="23" borderId="33" xfId="0" applyNumberFormat="1" applyFont="1" applyFill="1" applyBorder="1" applyAlignment="1">
      <alignment horizontal="left" vertical="center" wrapText="1"/>
    </xf>
    <xf numFmtId="0" fontId="75" fillId="23" borderId="33" xfId="0" applyFont="1" applyFill="1" applyBorder="1" applyAlignment="1">
      <alignment horizontal="left" vertical="center" wrapText="1"/>
    </xf>
    <xf numFmtId="0" fontId="75" fillId="23" borderId="33" xfId="0" applyFont="1" applyFill="1" applyBorder="1" applyAlignment="1" applyProtection="1">
      <alignment horizontal="left" vertical="center" wrapText="1"/>
      <protection locked="0"/>
    </xf>
    <xf numFmtId="0" fontId="75" fillId="23" borderId="33" xfId="0" applyFont="1" applyFill="1" applyBorder="1" applyAlignment="1" applyProtection="1">
      <alignment horizontal="left" vertical="center"/>
      <protection locked="0"/>
    </xf>
    <xf numFmtId="0" fontId="74" fillId="23" borderId="33" xfId="0" applyFont="1" applyFill="1" applyBorder="1" applyAlignment="1" applyProtection="1">
      <alignment horizontal="left" vertical="center" wrapText="1"/>
      <protection locked="0"/>
    </xf>
    <xf numFmtId="0" fontId="75" fillId="23" borderId="33" xfId="0" applyFont="1" applyFill="1" applyBorder="1" applyAlignment="1" applyProtection="1">
      <alignment horizontal="center" vertical="center" wrapText="1"/>
      <protection locked="0"/>
    </xf>
    <xf numFmtId="0" fontId="49" fillId="23" borderId="33" xfId="0" applyFont="1" applyFill="1" applyBorder="1" applyAlignment="1">
      <alignment horizontal="left" vertical="center" wrapText="1"/>
    </xf>
    <xf numFmtId="0" fontId="75" fillId="23" borderId="33" xfId="0" applyNumberFormat="1" applyFont="1" applyFill="1" applyBorder="1" applyAlignment="1" applyProtection="1">
      <alignment horizontal="center" vertical="center" wrapText="1"/>
      <protection locked="0"/>
    </xf>
    <xf numFmtId="0" fontId="4" fillId="2" borderId="0" xfId="45"/>
    <xf numFmtId="0" fontId="6" fillId="30" borderId="0" xfId="42" applyFont="1" applyFill="1" applyBorder="1" applyAlignment="1">
      <alignment vertical="center"/>
    </xf>
    <xf numFmtId="0" fontId="41" fillId="23" borderId="21" xfId="42" applyFont="1" applyFill="1" applyBorder="1" applyAlignment="1">
      <alignment horizontal="center" vertical="center" wrapText="1"/>
    </xf>
    <xf numFmtId="0" fontId="41" fillId="23" borderId="0" xfId="42" applyFont="1" applyFill="1" applyBorder="1" applyAlignment="1">
      <alignment horizontal="center" vertical="center" wrapText="1"/>
    </xf>
    <xf numFmtId="0" fontId="41" fillId="23" borderId="21" xfId="42" applyFont="1" applyFill="1" applyBorder="1" applyAlignment="1">
      <alignment horizontal="center" vertical="center"/>
    </xf>
    <xf numFmtId="0" fontId="41" fillId="23" borderId="0" xfId="42" applyFont="1" applyFill="1" applyBorder="1" applyAlignment="1">
      <alignment horizontal="center" vertical="center"/>
    </xf>
    <xf numFmtId="0" fontId="31" fillId="20" borderId="24" xfId="44" applyFont="1" applyFill="1" applyBorder="1" applyAlignment="1" applyProtection="1">
      <alignment horizontal="right" vertical="center"/>
      <protection locked="0"/>
    </xf>
    <xf numFmtId="0" fontId="31" fillId="20" borderId="25" xfId="44" applyFont="1" applyFill="1" applyBorder="1" applyAlignment="1" applyProtection="1">
      <alignment horizontal="right" vertical="center"/>
      <protection locked="0"/>
    </xf>
    <xf numFmtId="0" fontId="31" fillId="20" borderId="34" xfId="44" applyFont="1" applyFill="1" applyBorder="1" applyAlignment="1" applyProtection="1">
      <alignment horizontal="right" vertical="center"/>
      <protection locked="0"/>
    </xf>
    <xf numFmtId="0" fontId="47" fillId="21" borderId="24" xfId="44" applyFont="1" applyFill="1" applyBorder="1" applyAlignment="1">
      <alignment vertical="center"/>
    </xf>
    <xf numFmtId="0" fontId="47" fillId="21" borderId="34" xfId="44" applyFont="1" applyFill="1" applyBorder="1" applyAlignment="1">
      <alignment vertical="center"/>
    </xf>
    <xf numFmtId="0" fontId="31" fillId="0" borderId="0" xfId="44" applyFont="1" applyFill="1" applyAlignment="1">
      <alignment vertical="center"/>
    </xf>
    <xf numFmtId="0" fontId="4" fillId="0" borderId="0" xfId="43" applyFill="1" applyAlignment="1">
      <alignment vertical="center"/>
    </xf>
    <xf numFmtId="165" fontId="52" fillId="28" borderId="0" xfId="37" applyFont="1" applyFill="1" applyBorder="1" applyAlignment="1" applyProtection="1">
      <alignment horizontal="left"/>
    </xf>
    <xf numFmtId="165" fontId="6" fillId="20" borderId="0" xfId="37" applyFont="1" applyFill="1" applyBorder="1" applyAlignment="1" applyProtection="1">
      <alignment horizontal="left"/>
    </xf>
    <xf numFmtId="165" fontId="6" fillId="29" borderId="0" xfId="37" applyFont="1" applyFill="1" applyBorder="1" applyAlignment="1" applyProtection="1">
      <alignment horizontal="left"/>
    </xf>
    <xf numFmtId="0" fontId="33" fillId="2" borderId="0" xfId="44" applyFont="1" applyProtection="1"/>
    <xf numFmtId="2" fontId="33" fillId="2" borderId="0" xfId="44" applyNumberFormat="1" applyFont="1" applyBorder="1" applyAlignment="1" applyProtection="1">
      <alignment horizontal="left"/>
    </xf>
    <xf numFmtId="0" fontId="6" fillId="2" borderId="0" xfId="44" applyFont="1" applyAlignment="1" applyProtection="1">
      <alignment horizontal="left" wrapText="1"/>
    </xf>
    <xf numFmtId="0" fontId="32" fillId="2" borderId="0" xfId="44" applyFont="1" applyBorder="1" applyAlignment="1" applyProtection="1"/>
    <xf numFmtId="0" fontId="7" fillId="20" borderId="24" xfId="35" applyFill="1" applyBorder="1" applyAlignment="1" applyProtection="1">
      <alignment horizontal="left"/>
      <protection locked="0"/>
    </xf>
    <xf numFmtId="0" fontId="4" fillId="20" borderId="25" xfId="0" applyFont="1" applyFill="1" applyBorder="1" applyAlignment="1" applyProtection="1">
      <alignment horizontal="left"/>
      <protection locked="0"/>
    </xf>
    <xf numFmtId="0" fontId="4" fillId="20" borderId="34" xfId="0" applyFont="1" applyFill="1" applyBorder="1" applyAlignment="1" applyProtection="1">
      <alignment horizontal="left"/>
      <protection locked="0"/>
    </xf>
    <xf numFmtId="0" fontId="39" fillId="21" borderId="0" xfId="0" applyFont="1" applyFill="1" applyBorder="1" applyAlignment="1">
      <alignment horizontal="right" indent="1"/>
    </xf>
    <xf numFmtId="0" fontId="39" fillId="21" borderId="28" xfId="0" applyFont="1" applyFill="1" applyBorder="1" applyAlignment="1">
      <alignment horizontal="right" indent="1"/>
    </xf>
    <xf numFmtId="0" fontId="4" fillId="20" borderId="24" xfId="0" applyFont="1" applyFill="1" applyBorder="1" applyAlignment="1" applyProtection="1">
      <alignment horizontal="left"/>
      <protection locked="0"/>
    </xf>
    <xf numFmtId="0" fontId="0" fillId="2" borderId="25" xfId="0" applyBorder="1" applyAlignment="1"/>
    <xf numFmtId="0" fontId="0" fillId="2" borderId="34" xfId="0" applyBorder="1" applyAlignment="1"/>
    <xf numFmtId="49" fontId="4" fillId="20" borderId="24" xfId="0" applyNumberFormat="1" applyFont="1" applyFill="1" applyBorder="1" applyAlignment="1" applyProtection="1">
      <alignment horizontal="left"/>
      <protection locked="0"/>
    </xf>
    <xf numFmtId="49" fontId="4" fillId="20" borderId="25" xfId="0" applyNumberFormat="1" applyFont="1" applyFill="1" applyBorder="1" applyAlignment="1" applyProtection="1">
      <alignment horizontal="left"/>
      <protection locked="0"/>
    </xf>
    <xf numFmtId="49" fontId="4" fillId="20" borderId="34" xfId="0" applyNumberFormat="1" applyFont="1" applyFill="1" applyBorder="1" applyAlignment="1" applyProtection="1">
      <alignment horizontal="left"/>
      <protection locked="0"/>
    </xf>
    <xf numFmtId="165" fontId="6" fillId="15" borderId="0" xfId="26" applyFont="1" applyBorder="1" applyAlignment="1" applyProtection="1">
      <alignment horizontal="left"/>
    </xf>
    <xf numFmtId="0" fontId="4" fillId="2" borderId="0" xfId="45" applyFont="1"/>
    <xf numFmtId="0" fontId="4" fillId="2" borderId="0" xfId="45"/>
    <xf numFmtId="0" fontId="36" fillId="29" borderId="23" xfId="45" applyFont="1" applyFill="1" applyBorder="1" applyAlignment="1">
      <alignment horizontal="right" vertical="center" wrapText="1"/>
    </xf>
    <xf numFmtId="0" fontId="11" fillId="21" borderId="23" xfId="45" applyFont="1" applyFill="1" applyBorder="1" applyAlignment="1">
      <alignment horizontal="right" vertical="center" wrapText="1"/>
    </xf>
    <xf numFmtId="0" fontId="67" fillId="22" borderId="24" xfId="45" applyNumberFormat="1" applyFont="1" applyFill="1" applyBorder="1" applyAlignment="1">
      <alignment horizontal="center" vertical="center" wrapText="1"/>
    </xf>
    <xf numFmtId="0" fontId="67" fillId="22" borderId="25" xfId="45" applyNumberFormat="1" applyFont="1" applyFill="1" applyBorder="1" applyAlignment="1">
      <alignment horizontal="center" vertical="center" wrapText="1"/>
    </xf>
    <xf numFmtId="0" fontId="67" fillId="22" borderId="34" xfId="45" applyNumberFormat="1" applyFont="1" applyFill="1" applyBorder="1" applyAlignment="1">
      <alignment horizontal="center" vertical="center" wrapText="1"/>
    </xf>
    <xf numFmtId="0" fontId="48" fillId="24" borderId="0" xfId="45" applyFont="1" applyFill="1" applyBorder="1" applyAlignment="1">
      <alignment horizontal="left" wrapText="1"/>
    </xf>
    <xf numFmtId="0" fontId="11" fillId="21" borderId="24" xfId="45" applyFont="1" applyFill="1" applyBorder="1" applyAlignment="1">
      <alignment horizontal="center" vertical="center" wrapText="1"/>
    </xf>
    <xf numFmtId="0" fontId="11" fillId="21" borderId="25" xfId="45" applyFont="1" applyFill="1" applyBorder="1" applyAlignment="1">
      <alignment horizontal="center" vertical="center" wrapText="1"/>
    </xf>
    <xf numFmtId="0" fontId="11" fillId="26" borderId="25" xfId="45" applyFont="1" applyFill="1" applyBorder="1" applyAlignment="1">
      <alignment horizontal="center" vertical="center" wrapText="1"/>
    </xf>
    <xf numFmtId="0" fontId="11" fillId="26" borderId="34" xfId="45" applyFont="1" applyFill="1" applyBorder="1" applyAlignment="1">
      <alignment horizontal="center" vertical="center" wrapText="1"/>
    </xf>
    <xf numFmtId="0" fontId="4" fillId="15" borderId="27" xfId="45" applyFont="1" applyFill="1" applyBorder="1" applyAlignment="1">
      <alignment horizontal="left" vertical="center" wrapText="1"/>
    </xf>
    <xf numFmtId="0" fontId="0" fillId="2" borderId="0" xfId="0" applyBorder="1"/>
    <xf numFmtId="0" fontId="0" fillId="2" borderId="28" xfId="0" applyBorder="1"/>
    <xf numFmtId="0" fontId="68" fillId="15" borderId="27" xfId="45" applyFont="1" applyFill="1" applyBorder="1" applyAlignment="1">
      <alignment horizontal="left" vertical="center" wrapText="1"/>
    </xf>
    <xf numFmtId="0" fontId="68" fillId="15" borderId="0" xfId="45" applyFont="1" applyFill="1" applyBorder="1" applyAlignment="1">
      <alignment horizontal="left" vertical="center" wrapText="1"/>
    </xf>
    <xf numFmtId="0" fontId="68" fillId="15" borderId="28" xfId="45" applyFont="1" applyFill="1" applyBorder="1" applyAlignment="1">
      <alignment horizontal="left" vertical="center" wrapText="1"/>
    </xf>
    <xf numFmtId="0" fontId="6" fillId="15" borderId="27" xfId="45" applyFont="1" applyFill="1" applyBorder="1" applyAlignment="1">
      <alignment horizontal="left" vertical="center" wrapText="1"/>
    </xf>
    <xf numFmtId="0" fontId="0" fillId="2" borderId="0" xfId="0" applyBorder="1" applyAlignment="1">
      <alignment horizontal="left" vertical="center" wrapText="1"/>
    </xf>
    <xf numFmtId="0" fontId="51" fillId="2" borderId="0" xfId="0" applyFont="1" applyAlignment="1">
      <alignment horizontal="left" vertical="center" wrapText="1"/>
    </xf>
    <xf numFmtId="0" fontId="8" fillId="15" borderId="27" xfId="45" applyFont="1" applyFill="1" applyBorder="1" applyAlignment="1">
      <alignment horizontal="left" vertical="center" wrapText="1"/>
    </xf>
    <xf numFmtId="0" fontId="8" fillId="15" borderId="0" xfId="45" applyFont="1" applyFill="1" applyBorder="1" applyAlignment="1">
      <alignment horizontal="left" vertical="center" wrapText="1"/>
    </xf>
    <xf numFmtId="0" fontId="8" fillId="15" borderId="28" xfId="45" applyFont="1" applyFill="1" applyBorder="1" applyAlignment="1">
      <alignment horizontal="left" vertical="center" wrapText="1"/>
    </xf>
    <xf numFmtId="0" fontId="8" fillId="15" borderId="35" xfId="45" applyFont="1" applyFill="1" applyBorder="1" applyAlignment="1">
      <alignment horizontal="left" vertical="center" wrapText="1"/>
    </xf>
    <xf numFmtId="0" fontId="8" fillId="15" borderId="32" xfId="45" applyFont="1" applyFill="1" applyBorder="1" applyAlignment="1">
      <alignment horizontal="left" vertical="center" wrapText="1"/>
    </xf>
    <xf numFmtId="0" fontId="8" fillId="15" borderId="36" xfId="45" applyFont="1" applyFill="1" applyBorder="1" applyAlignment="1">
      <alignment horizontal="left" vertical="center" wrapText="1"/>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54"/>
    <cellStyle name="Blockout" xfId="26"/>
    <cellStyle name="Blockout 2" xfId="60"/>
    <cellStyle name="Calculation" xfId="27" builtinId="22" customBuiltin="1"/>
    <cellStyle name="Calculation 2" xfId="56"/>
    <cellStyle name="Check Cell" xfId="28" builtinId="23" customBuiltin="1"/>
    <cellStyle name="Explanatory Text" xfId="29" builtinId="53" customBuiltin="1"/>
    <cellStyle name="Good" xfId="30" builtinId="26" customBuiltin="1"/>
    <cellStyle name="Good 2" xfId="57"/>
    <cellStyle name="Good 2 2" xfId="55"/>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Input1" xfId="37"/>
    <cellStyle name="Input1 2" xfId="61"/>
    <cellStyle name="Input2" xfId="38"/>
    <cellStyle name="Input2 2" xfId="62"/>
    <cellStyle name="Input3" xfId="39"/>
    <cellStyle name="Input3 2" xfId="63"/>
    <cellStyle name="Linked Cell" xfId="40" builtinId="24" customBuiltin="1"/>
    <cellStyle name="Neutral" xfId="41" builtinId="28" customBuiltin="1"/>
    <cellStyle name="Neutral 2" xfId="67"/>
    <cellStyle name="Normal" xfId="0" builtinId="0"/>
    <cellStyle name="Normal 2" xfId="53"/>
    <cellStyle name="Normal 2 2" xfId="52"/>
    <cellStyle name="Normal 2 2 2" xfId="65"/>
    <cellStyle name="Normal 2 2 3" xfId="68"/>
    <cellStyle name="Normal 3 2" xfId="58"/>
    <cellStyle name="Normal 3 2 2" xfId="66"/>
    <cellStyle name="Normal_2010 06 02 - Urgent RIN for Vic DNSPs revised proposals" xfId="42"/>
    <cellStyle name="Normal_2010 06 22 - AA - Scheme Templates for data collection" xfId="43"/>
    <cellStyle name="Normal_2010 06 22 - IE - Scheme Template for data collection" xfId="44"/>
    <cellStyle name="Normal_2010 07 28 - AA - Template for data collection" xfId="45"/>
    <cellStyle name="Note" xfId="46" builtinId="10" customBuiltin="1"/>
    <cellStyle name="Note 2" xfId="64"/>
    <cellStyle name="Output" xfId="47" builtinId="21" customBuiltin="1"/>
    <cellStyle name="Percent 2" xfId="59"/>
    <cellStyle name="Style 1" xfId="48"/>
    <cellStyle name="Title" xfId="49" builtinId="15" customBuiltin="1"/>
    <cellStyle name="Total" xfId="50" builtinId="25" customBuiltin="1"/>
    <cellStyle name="Warning Text" xfId="51" builtinId="11" customBuiltin="1"/>
  </cellStyles>
  <dxfs count="54">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numFmt numFmtId="166" formatCode="hh:mm"/>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numFmt numFmtId="19" formatCode="dd/mm/yyyy"/>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indexed="9"/>
        <name val="Arial"/>
        <scheme val="none"/>
      </font>
      <fill>
        <patternFill patternType="solid">
          <fgColor indexed="64"/>
          <bgColor indexed="6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font>
        <b val="0"/>
        <i val="0"/>
        <strike val="0"/>
        <condense val="0"/>
        <extend val="0"/>
        <outline val="0"/>
        <shadow val="0"/>
        <u val="none"/>
        <vertAlign val="baseline"/>
        <sz val="12"/>
        <color auto="1"/>
        <name val="Arial"/>
        <scheme val="none"/>
      </font>
      <fill>
        <patternFill patternType="solid">
          <fgColor indexed="64"/>
          <bgColor theme="0" tint="-0.34998626667073579"/>
        </patternFill>
      </fill>
      <alignment horizontal="center" vertical="center" textRotation="0" wrapText="1" indent="0" justifyLastLine="0" shrinkToFit="0" readingOrder="0"/>
    </dxf>
    <dxf>
      <font>
        <color theme="0"/>
      </font>
      <fill>
        <patternFill>
          <bgColor rgb="FFC00000"/>
        </patternFill>
      </fill>
    </dxf>
    <dxf>
      <font>
        <color auto="1"/>
      </font>
      <fill>
        <patternFill>
          <bgColor rgb="FFFF7C80"/>
        </patternFill>
      </fill>
    </dxf>
    <dxf>
      <font>
        <color theme="0"/>
      </font>
      <fill>
        <patternFill>
          <bgColor rgb="FFC00000"/>
        </patternFill>
      </fill>
    </dxf>
    <dxf>
      <font>
        <color auto="1"/>
      </font>
      <fill>
        <patternFill>
          <bgColor rgb="FFFF7C8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auto="1"/>
      </font>
      <fill>
        <patternFill>
          <bgColor rgb="FFFF7C80"/>
        </patternFill>
      </fill>
    </dxf>
    <dxf>
      <font>
        <color theme="0"/>
      </font>
      <fill>
        <patternFill>
          <bgColor rgb="FFC00000"/>
        </patternFill>
      </fill>
    </dxf>
    <dxf>
      <font>
        <color theme="0"/>
      </font>
      <fill>
        <patternFill>
          <bgColor rgb="FFC00000"/>
        </patternFill>
      </fill>
    </dxf>
    <dxf>
      <font>
        <color auto="1"/>
      </font>
      <fill>
        <patternFill>
          <bgColor rgb="FFFF7C80"/>
        </patternFill>
      </fill>
    </dxf>
    <dxf>
      <font>
        <color theme="0"/>
      </font>
      <fill>
        <patternFill>
          <bgColor rgb="FFC00000"/>
        </patternFill>
      </fill>
    </dxf>
    <dxf>
      <font>
        <color theme="0"/>
      </font>
      <fill>
        <patternFill>
          <bgColor rgb="FFC00000"/>
        </patternFill>
      </fill>
    </dxf>
    <dxf>
      <font>
        <color auto="1"/>
      </font>
      <fill>
        <patternFill>
          <bgColor rgb="FFFF7C80"/>
        </patternFill>
      </fill>
    </dxf>
    <dxf>
      <font>
        <color auto="1"/>
      </font>
      <fill>
        <patternFill>
          <bgColor rgb="FFFF7C80"/>
        </patternFill>
      </fill>
    </dxf>
    <dxf>
      <font>
        <color auto="1"/>
      </font>
      <fill>
        <patternFill>
          <bgColor rgb="FFFF7C80"/>
        </patternFill>
      </fill>
    </dxf>
    <dxf>
      <font>
        <color auto="1"/>
      </font>
      <fill>
        <patternFill>
          <bgColor rgb="FFFF7C80"/>
        </patternFill>
      </fill>
    </dxf>
    <dxf>
      <font>
        <color auto="1"/>
      </font>
      <fill>
        <patternFill>
          <bgColor rgb="FFFF7C80"/>
        </patternFill>
      </fill>
    </dxf>
    <dxf>
      <font>
        <color auto="1"/>
      </font>
      <fill>
        <patternFill>
          <bgColor rgb="FFFF7C80"/>
        </patternFill>
      </fill>
    </dxf>
    <dxf>
      <font>
        <color auto="1"/>
      </font>
      <fill>
        <patternFill>
          <bgColor rgb="FFFF7C80"/>
        </patternFill>
      </fill>
    </dxf>
    <dxf>
      <font>
        <color auto="1"/>
      </font>
      <fill>
        <patternFill>
          <bgColor rgb="FFFF7C80"/>
        </patternFill>
      </fill>
    </dxf>
    <dxf>
      <font>
        <color auto="1"/>
      </font>
      <fill>
        <patternFill>
          <bgColor rgb="FFFF7C80"/>
        </patternFill>
      </fill>
    </dxf>
    <dxf>
      <font>
        <color auto="1"/>
      </font>
      <fill>
        <patternFill>
          <bgColor rgb="FFFF7C80"/>
        </patternFill>
      </fill>
    </dxf>
    <dxf>
      <font>
        <color auto="1"/>
      </font>
      <fill>
        <patternFill>
          <bgColor rgb="FFFF7C80"/>
        </patternFill>
      </fill>
    </dxf>
    <dxf>
      <font>
        <color auto="1"/>
      </font>
      <fill>
        <patternFill>
          <bgColor rgb="FFFF7C80"/>
        </patternFill>
      </fill>
    </dxf>
    <dxf>
      <font>
        <color auto="1"/>
      </font>
      <fill>
        <patternFill>
          <bgColor rgb="FFFF7C80"/>
        </patternFill>
      </fill>
    </dxf>
    <dxf>
      <font>
        <color auto="1"/>
      </font>
      <fill>
        <patternFill>
          <bgColor rgb="FFFF7C80"/>
        </patternFill>
      </fill>
    </dxf>
    <dxf>
      <font>
        <color auto="1"/>
      </font>
      <fill>
        <patternFill>
          <bgColor rgb="FFFF7C80"/>
        </patternFill>
      </fill>
    </dxf>
    <dxf>
      <fill>
        <patternFill>
          <bgColor rgb="FFFF7C80"/>
        </patternFill>
      </fill>
    </dxf>
    <dxf>
      <font>
        <color auto="1"/>
      </font>
      <fill>
        <patternFill>
          <bgColor rgb="FFFF7C80"/>
        </patternFill>
      </fill>
    </dxf>
    <dxf>
      <font>
        <color theme="0"/>
      </font>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99"/>
      <color rgb="FFFFD58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1. F-Factor summary'!A1"/><Relationship Id="rId2" Type="http://schemas.openxmlformats.org/officeDocument/2006/relationships/image" Target="../media/image1.png"/><Relationship Id="rId1" Type="http://schemas.openxmlformats.org/officeDocument/2006/relationships/hyperlink" Target="#Cover!A1"/><Relationship Id="rId5" Type="http://schemas.openxmlformats.org/officeDocument/2006/relationships/hyperlink" Target="#'2. Fire start report'!A1"/><Relationship Id="rId4" Type="http://schemas.openxmlformats.org/officeDocument/2006/relationships/hyperlink" Target="#'3. Systems and Audit'!A1"/></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2</xdr:col>
      <xdr:colOff>0</xdr:colOff>
      <xdr:row>8</xdr:row>
      <xdr:rowOff>9525</xdr:rowOff>
    </xdr:from>
    <xdr:to>
      <xdr:col>4</xdr:col>
      <xdr:colOff>9525</xdr:colOff>
      <xdr:row>10</xdr:row>
      <xdr:rowOff>0</xdr:rowOff>
    </xdr:to>
    <xdr:sp macro="" textlink="">
      <xdr:nvSpPr>
        <xdr:cNvPr id="151554" name="AutoShape 15">
          <a:hlinkClick xmlns:r="http://schemas.openxmlformats.org/officeDocument/2006/relationships" r:id="rId1"/>
        </xdr:cNvPr>
        <xdr:cNvSpPr>
          <a:spLocks noChangeArrowheads="1"/>
        </xdr:cNvSpPr>
      </xdr:nvSpPr>
      <xdr:spPr bwMode="auto">
        <a:xfrm>
          <a:off x="1543050" y="2181225"/>
          <a:ext cx="2486025" cy="419100"/>
        </a:xfrm>
        <a:prstGeom prst="bevel">
          <a:avLst>
            <a:gd name="adj" fmla="val 12500"/>
          </a:avLst>
        </a:prstGeom>
        <a:solidFill>
          <a:srgbClr val="C0C0C0">
            <a:alpha val="89803"/>
          </a:srgbClr>
        </a:solidFill>
        <a:ln w="9525">
          <a:noFill/>
          <a:miter lim="800000"/>
          <a:headEnd/>
          <a:tailEnd/>
        </a:ln>
      </xdr:spPr>
      <xdr:txBody>
        <a:bodyPr vertOverflow="clip" wrap="square" lIns="180000" tIns="45720" rIns="180000" bIns="45720" anchor="ctr" upright="1"/>
        <a:lstStyle/>
        <a:p>
          <a:pPr algn="l" rtl="0">
            <a:defRPr sz="1000"/>
          </a:pPr>
          <a:r>
            <a:rPr lang="en-AU" sz="1000" b="1" i="0" u="none" strike="noStrike" baseline="0">
              <a:solidFill>
                <a:srgbClr val="000080"/>
              </a:solidFill>
              <a:latin typeface="Arial"/>
              <a:cs typeface="Arial"/>
            </a:rPr>
            <a:t>Cover sheet</a:t>
          </a:r>
        </a:p>
      </xdr:txBody>
    </xdr:sp>
    <xdr:clientData/>
  </xdr:twoCellAnchor>
  <xdr:twoCellAnchor>
    <xdr:from>
      <xdr:col>11</xdr:col>
      <xdr:colOff>647700</xdr:colOff>
      <xdr:row>2</xdr:row>
      <xdr:rowOff>0</xdr:rowOff>
    </xdr:from>
    <xdr:to>
      <xdr:col>13</xdr:col>
      <xdr:colOff>38100</xdr:colOff>
      <xdr:row>3</xdr:row>
      <xdr:rowOff>57150</xdr:rowOff>
    </xdr:to>
    <xdr:pic>
      <xdr:nvPicPr>
        <xdr:cNvPr id="151718" name="Picture 60"/>
        <xdr:cNvPicPr>
          <a:picLocks noChangeAspect="1" noChangeArrowheads="1"/>
        </xdr:cNvPicPr>
      </xdr:nvPicPr>
      <xdr:blipFill>
        <a:blip xmlns:r="http://schemas.openxmlformats.org/officeDocument/2006/relationships" r:embed="rId2"/>
        <a:srcRect/>
        <a:stretch>
          <a:fillRect/>
        </a:stretch>
      </xdr:blipFill>
      <xdr:spPr bwMode="auto">
        <a:xfrm>
          <a:off x="10763250" y="381000"/>
          <a:ext cx="1638300" cy="704850"/>
        </a:xfrm>
        <a:prstGeom prst="rect">
          <a:avLst/>
        </a:prstGeom>
        <a:solidFill>
          <a:srgbClr val="FFFFCC"/>
        </a:solidFill>
        <a:ln w="19050">
          <a:solidFill>
            <a:srgbClr val="333399"/>
          </a:solidFill>
          <a:miter lim="800000"/>
          <a:headEnd/>
          <a:tailEnd/>
        </a:ln>
      </xdr:spPr>
    </xdr:pic>
    <xdr:clientData/>
  </xdr:twoCellAnchor>
  <xdr:twoCellAnchor>
    <xdr:from>
      <xdr:col>2</xdr:col>
      <xdr:colOff>9525</xdr:colOff>
      <xdr:row>12</xdr:row>
      <xdr:rowOff>9525</xdr:rowOff>
    </xdr:from>
    <xdr:to>
      <xdr:col>4</xdr:col>
      <xdr:colOff>19050</xdr:colOff>
      <xdr:row>14</xdr:row>
      <xdr:rowOff>38100</xdr:rowOff>
    </xdr:to>
    <xdr:sp macro="" textlink="">
      <xdr:nvSpPr>
        <xdr:cNvPr id="151556" name="AutoShape 2">
          <a:hlinkClick xmlns:r="http://schemas.openxmlformats.org/officeDocument/2006/relationships" r:id="rId3"/>
        </xdr:cNvPr>
        <xdr:cNvSpPr>
          <a:spLocks noChangeArrowheads="1"/>
        </xdr:cNvSpPr>
      </xdr:nvSpPr>
      <xdr:spPr bwMode="auto">
        <a:xfrm>
          <a:off x="1552575" y="3028950"/>
          <a:ext cx="2486025" cy="4095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 F-factor summary</a:t>
          </a:r>
        </a:p>
      </xdr:txBody>
    </xdr:sp>
    <xdr:clientData/>
  </xdr:twoCellAnchor>
  <xdr:twoCellAnchor>
    <xdr:from>
      <xdr:col>5</xdr:col>
      <xdr:colOff>0</xdr:colOff>
      <xdr:row>12</xdr:row>
      <xdr:rowOff>9525</xdr:rowOff>
    </xdr:from>
    <xdr:to>
      <xdr:col>8</xdr:col>
      <xdr:colOff>0</xdr:colOff>
      <xdr:row>14</xdr:row>
      <xdr:rowOff>38100</xdr:rowOff>
    </xdr:to>
    <xdr:sp macro="" textlink="">
      <xdr:nvSpPr>
        <xdr:cNvPr id="151583" name="AutoShape 2">
          <a:hlinkClick xmlns:r="http://schemas.openxmlformats.org/officeDocument/2006/relationships" r:id="rId4"/>
        </xdr:cNvPr>
        <xdr:cNvSpPr>
          <a:spLocks noChangeArrowheads="1"/>
        </xdr:cNvSpPr>
      </xdr:nvSpPr>
      <xdr:spPr bwMode="auto">
        <a:xfrm>
          <a:off x="5124450" y="3028950"/>
          <a:ext cx="2495550" cy="4095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3. Systems and Audit</a:t>
          </a:r>
        </a:p>
      </xdr:txBody>
    </xdr:sp>
    <xdr:clientData/>
  </xdr:twoCellAnchor>
  <xdr:twoCellAnchor>
    <xdr:from>
      <xdr:col>5</xdr:col>
      <xdr:colOff>9525</xdr:colOff>
      <xdr:row>8</xdr:row>
      <xdr:rowOff>1</xdr:rowOff>
    </xdr:from>
    <xdr:to>
      <xdr:col>7</xdr:col>
      <xdr:colOff>1028700</xdr:colOff>
      <xdr:row>10</xdr:row>
      <xdr:rowOff>9526</xdr:rowOff>
    </xdr:to>
    <xdr:sp macro="" textlink="">
      <xdr:nvSpPr>
        <xdr:cNvPr id="151584" name="AutoShape 2">
          <a:hlinkClick xmlns:r="http://schemas.openxmlformats.org/officeDocument/2006/relationships" r:id="rId5"/>
        </xdr:cNvPr>
        <xdr:cNvSpPr>
          <a:spLocks noChangeArrowheads="1"/>
        </xdr:cNvSpPr>
      </xdr:nvSpPr>
      <xdr:spPr bwMode="auto">
        <a:xfrm>
          <a:off x="5133975" y="2171701"/>
          <a:ext cx="2495550" cy="438150"/>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2. Fire start report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2</xdr:col>
      <xdr:colOff>1323975</xdr:colOff>
      <xdr:row>5</xdr:row>
      <xdr:rowOff>66675</xdr:rowOff>
    </xdr:to>
    <xdr:pic>
      <xdr:nvPicPr>
        <xdr:cNvPr id="131101" name="Picture 1"/>
        <xdr:cNvPicPr>
          <a:picLocks noChangeAspect="1" noChangeArrowheads="1"/>
        </xdr:cNvPicPr>
      </xdr:nvPicPr>
      <xdr:blipFill>
        <a:blip xmlns:r="http://schemas.openxmlformats.org/officeDocument/2006/relationships" r:embed="rId1"/>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152663" name="Group 1"/>
        <xdr:cNvGrpSpPr>
          <a:grpSpLocks/>
        </xdr:cNvGrpSpPr>
      </xdr:nvGrpSpPr>
      <xdr:grpSpPr bwMode="auto">
        <a:xfrm>
          <a:off x="0" y="19050"/>
          <a:ext cx="733425" cy="5365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52665" name="Picture 3"/>
          <xdr:cNvPicPr>
            <a:picLocks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734786</xdr:colOff>
      <xdr:row>2</xdr:row>
      <xdr:rowOff>47625</xdr:rowOff>
    </xdr:to>
    <xdr:grpSp>
      <xdr:nvGrpSpPr>
        <xdr:cNvPr id="164946" name="Group 1"/>
        <xdr:cNvGrpSpPr>
          <a:grpSpLocks/>
        </xdr:cNvGrpSpPr>
      </xdr:nvGrpSpPr>
      <xdr:grpSpPr bwMode="auto">
        <a:xfrm>
          <a:off x="0" y="19050"/>
          <a:ext cx="734786" cy="542925"/>
          <a:chOff x="0" y="2"/>
          <a:chExt cx="72"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2"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4948" name="Picture 3"/>
          <xdr:cNvPicPr>
            <a:picLocks noChangeArrowheads="1"/>
          </xdr:cNvPicPr>
        </xdr:nvPicPr>
        <xdr:blipFill>
          <a:blip xmlns:r="http://schemas.openxmlformats.org/officeDocument/2006/relationships" r:embed="rId2"/>
          <a:srcRect/>
          <a:stretch>
            <a:fillRect/>
          </a:stretch>
        </xdr:blipFill>
        <xdr:spPr bwMode="auto">
          <a:xfrm>
            <a:off x="1" y="2"/>
            <a:ext cx="69" cy="33"/>
          </a:xfrm>
          <a:prstGeom prst="rect">
            <a:avLst/>
          </a:prstGeom>
          <a:noFill/>
          <a:ln w="9525">
            <a:noFill/>
            <a:miter lim="800000"/>
            <a:headEnd/>
            <a:tailEnd/>
          </a:ln>
        </xdr:spPr>
      </xdr:pic>
    </xdr:grpSp>
    <xdr:clientData/>
  </xdr:twoCellAnchor>
  <mc:AlternateContent xmlns:mc="http://schemas.openxmlformats.org/markup-compatibility/2006">
    <mc:Choice xmlns:a14="http://schemas.microsoft.com/office/drawing/2010/main" Requires="a14">
      <xdr:twoCellAnchor>
        <xdr:from>
          <xdr:col>6</xdr:col>
          <xdr:colOff>781050</xdr:colOff>
          <xdr:row>0</xdr:row>
          <xdr:rowOff>238125</xdr:rowOff>
        </xdr:from>
        <xdr:to>
          <xdr:col>9</xdr:col>
          <xdr:colOff>771525</xdr:colOff>
          <xdr:row>2</xdr:row>
          <xdr:rowOff>171450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FF0000"/>
                  </a:solidFill>
                  <a:latin typeface="Arial"/>
                  <a:cs typeface="Arial"/>
                </a:rPr>
                <a:t>ADD MORE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0</xdr:row>
          <xdr:rowOff>228600</xdr:rowOff>
        </xdr:from>
        <xdr:to>
          <xdr:col>11</xdr:col>
          <xdr:colOff>466725</xdr:colOff>
          <xdr:row>2</xdr:row>
          <xdr:rowOff>161925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FF0000"/>
                  </a:solidFill>
                  <a:latin typeface="Arial"/>
                  <a:cs typeface="Arial"/>
                </a:rPr>
                <a:t>DELETE EXTRANEOUS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732312</xdr:colOff>
      <xdr:row>2</xdr:row>
      <xdr:rowOff>47625</xdr:rowOff>
    </xdr:to>
    <xdr:grpSp>
      <xdr:nvGrpSpPr>
        <xdr:cNvPr id="163922" name="Group 1"/>
        <xdr:cNvGrpSpPr>
          <a:grpSpLocks/>
        </xdr:cNvGrpSpPr>
      </xdr:nvGrpSpPr>
      <xdr:grpSpPr bwMode="auto">
        <a:xfrm>
          <a:off x="0" y="19050"/>
          <a:ext cx="732312" cy="542925"/>
          <a:chOff x="0" y="2"/>
          <a:chExt cx="72"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2"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3924" name="Picture 3"/>
          <xdr:cNvPicPr>
            <a:picLocks noChangeArrowheads="1"/>
          </xdr:cNvPicPr>
        </xdr:nvPicPr>
        <xdr:blipFill>
          <a:blip xmlns:r="http://schemas.openxmlformats.org/officeDocument/2006/relationships" r:embed="rId2"/>
          <a:srcRect/>
          <a:stretch>
            <a:fillRect/>
          </a:stretch>
        </xdr:blipFill>
        <xdr:spPr bwMode="auto">
          <a:xfrm>
            <a:off x="1" y="2"/>
            <a:ext cx="69"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cms/dav/nodes/ONTEXT.70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 val="Lists"/>
      <sheetName val="1. F-Factor summary"/>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2" name="Table2" displayName="Table2" ref="B37:V141" totalsRowShown="0" headerRowDxfId="22" tableBorderDxfId="21" headerRowCellStyle="Normal_2010 07 28 - AA - Template for data collection">
  <autoFilter ref="B37:V141"/>
  <sortState ref="B38:AD141">
    <sortCondition ref="C37:C141"/>
  </sortState>
  <tableColumns count="21">
    <tableColumn id="1" name="Column1" dataDxfId="20" dataCellStyle="Normal_2010 07 28 - AA - Template for data collection"/>
    <tableColumn id="2" name="Date 1" dataDxfId="19"/>
    <tableColumn id="3" name="Time 2" dataDxfId="18"/>
    <tableColumn id="4" name="Latitude 3" dataDxfId="17"/>
    <tableColumn id="5" name="Longitude 3" dataDxfId="16"/>
    <tableColumn id="32" name="Address of incident 4" dataDxfId="15"/>
    <tableColumn id="6" name="ID of _x000a_nearest _x000a_asset 5" dataDxfId="14"/>
    <tableColumn id="7" name="ID of nearest _x000a_polyphase _x000a_line 6" dataDxfId="13"/>
    <tableColumn id="8" name="Voltage of line in which _x000a_fire start _x000a_occurred 7" dataDxfId="12"/>
    <tableColumn id="9" name="Network categorisation 8" dataDxfId="11"/>
    <tableColumn id="10" name="Type of primary asset _x000a_involved in fire start 9" dataDxfId="10"/>
    <tableColumn id="11" name="Phase(s) of _x000a_line or _x000a_transformer 10" dataDxfId="9"/>
    <tableColumn id="12" name="Kind of fire start as per Clause 5_x000a_of F-factor Order-In-Council 11" dataDxfId="8"/>
    <tableColumn id="14" name="Location _x000a_area 12" dataDxfId="7"/>
    <tableColumn id="15" name="Location_x000a_multiplier" dataDxfId="6"/>
    <tableColumn id="16" name="Fire _x000a_danger _x000a_rating 13" dataDxfId="5"/>
    <tableColumn id="17" name="Danger multiplier" dataDxfId="4"/>
    <tableColumn id="18" name="Product of multipliers" dataDxfId="3"/>
    <tableColumn id="19" name="DNSP record number 14" dataDxfId="2"/>
    <tableColumn id="20" name="OSIRIS _x000a_(ESV) reference _x000a_number 15" dataDxfId="1"/>
    <tableColumn id="21" name="Fault _x000a_description 16"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80808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80808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revor.fisher@ue.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63"/>
    <pageSetUpPr fitToPage="1"/>
  </sheetPr>
  <dimension ref="A1:W24"/>
  <sheetViews>
    <sheetView showGridLines="0" showRowColHeaders="0" zoomScaleNormal="100" zoomScaleSheetLayoutView="70" workbookViewId="0">
      <selection activeCell="C9" sqref="C9:D10"/>
    </sheetView>
  </sheetViews>
  <sheetFormatPr defaultColWidth="9.140625" defaultRowHeight="23.25" x14ac:dyDescent="0.35"/>
  <cols>
    <col min="1" max="1" width="17.5703125" style="20" customWidth="1"/>
    <col min="2" max="2" width="16" style="20" customWidth="1"/>
    <col min="3" max="3" width="16.5703125" style="20" customWidth="1"/>
    <col min="4" max="4" width="20.5703125" style="20" customWidth="1"/>
    <col min="5" max="5" width="16.5703125" style="20" customWidth="1"/>
    <col min="6" max="6" width="5.5703125" style="20" customWidth="1"/>
    <col min="7" max="7" width="16.5703125" style="20" customWidth="1"/>
    <col min="8" max="8" width="15.28515625" style="20" customWidth="1"/>
    <col min="9" max="9" width="5.7109375" style="20" customWidth="1"/>
    <col min="10" max="11" width="4.7109375" style="20" customWidth="1"/>
    <col min="12" max="12" width="20.5703125" style="20" customWidth="1"/>
    <col min="13" max="13" width="13" style="20" customWidth="1"/>
    <col min="14" max="14" width="8" style="20" customWidth="1"/>
    <col min="15" max="15" width="3.5703125" style="20" customWidth="1"/>
    <col min="16" max="21" width="10.5703125" style="20" customWidth="1"/>
    <col min="22" max="22" width="4" style="20" customWidth="1"/>
    <col min="23" max="16384" width="9.140625" style="20"/>
  </cols>
  <sheetData>
    <row r="1" spans="1:23" ht="15" customHeight="1" thickBot="1" x14ac:dyDescent="0.4">
      <c r="A1" s="114" t="s">
        <v>17</v>
      </c>
      <c r="B1" s="114"/>
      <c r="C1" s="114"/>
      <c r="D1" s="114"/>
      <c r="E1" s="114"/>
      <c r="F1" s="114"/>
      <c r="G1" s="114"/>
      <c r="H1" s="114"/>
      <c r="I1" s="114"/>
      <c r="J1" s="114"/>
      <c r="K1" s="114"/>
      <c r="L1" s="114"/>
      <c r="M1" s="114"/>
      <c r="N1" s="114"/>
      <c r="O1" s="114"/>
      <c r="P1" s="114"/>
      <c r="Q1" s="114"/>
    </row>
    <row r="2" spans="1:23" ht="15" customHeight="1" x14ac:dyDescent="0.35">
      <c r="A2" s="114"/>
      <c r="B2" s="124"/>
      <c r="C2" s="125"/>
      <c r="D2" s="125"/>
      <c r="E2" s="125"/>
      <c r="F2" s="125"/>
      <c r="G2" s="125"/>
      <c r="H2" s="125"/>
      <c r="I2" s="125"/>
      <c r="J2" s="125"/>
      <c r="K2" s="125"/>
      <c r="L2" s="125"/>
      <c r="M2" s="125"/>
      <c r="N2" s="126"/>
      <c r="O2" s="115"/>
      <c r="P2" s="115"/>
      <c r="Q2" s="115"/>
      <c r="R2" s="21"/>
      <c r="S2" s="21"/>
      <c r="T2" s="21"/>
      <c r="U2" s="21"/>
      <c r="V2" s="21"/>
      <c r="W2" s="22"/>
    </row>
    <row r="3" spans="1:23" ht="51.6" customHeight="1" x14ac:dyDescent="0.35">
      <c r="A3" s="114"/>
      <c r="B3" s="230" t="s">
        <v>102</v>
      </c>
      <c r="C3" s="231"/>
      <c r="D3" s="231"/>
      <c r="E3" s="231"/>
      <c r="F3" s="231"/>
      <c r="G3" s="231"/>
      <c r="H3" s="231"/>
      <c r="I3" s="231"/>
      <c r="J3" s="231"/>
      <c r="K3" s="231"/>
      <c r="L3" s="123"/>
      <c r="M3" s="128"/>
      <c r="N3" s="129"/>
      <c r="O3" s="117"/>
      <c r="P3" s="117"/>
      <c r="Q3" s="117"/>
      <c r="R3" s="117"/>
      <c r="S3" s="23"/>
      <c r="T3" s="23"/>
      <c r="U3" s="23"/>
      <c r="V3" s="24"/>
      <c r="W3" s="22"/>
    </row>
    <row r="4" spans="1:23" ht="21" customHeight="1" x14ac:dyDescent="0.35">
      <c r="A4" s="114"/>
      <c r="B4" s="127"/>
      <c r="C4" s="123"/>
      <c r="D4" s="123"/>
      <c r="E4" s="123"/>
      <c r="F4" s="123"/>
      <c r="G4" s="123"/>
      <c r="H4" s="123"/>
      <c r="I4" s="123"/>
      <c r="J4" s="123"/>
      <c r="K4" s="123"/>
      <c r="L4" s="123"/>
      <c r="M4" s="128"/>
      <c r="N4" s="129"/>
      <c r="O4" s="117"/>
      <c r="P4" s="117"/>
      <c r="Q4" s="117"/>
      <c r="R4" s="116"/>
      <c r="S4" s="23"/>
      <c r="T4" s="23"/>
      <c r="U4" s="23"/>
      <c r="V4" s="24"/>
      <c r="W4" s="22"/>
    </row>
    <row r="5" spans="1:23" ht="21" customHeight="1" x14ac:dyDescent="0.35">
      <c r="A5" s="114"/>
      <c r="B5" s="232" t="s">
        <v>18</v>
      </c>
      <c r="C5" s="233"/>
      <c r="D5" s="233"/>
      <c r="E5" s="233"/>
      <c r="F5" s="233"/>
      <c r="G5" s="233"/>
      <c r="H5" s="233"/>
      <c r="I5" s="233"/>
      <c r="J5" s="233"/>
      <c r="K5" s="233"/>
      <c r="L5" s="130"/>
      <c r="M5" s="131"/>
      <c r="N5" s="132"/>
      <c r="O5" s="118"/>
      <c r="P5" s="118"/>
      <c r="Q5" s="118"/>
      <c r="R5" s="118"/>
      <c r="S5" s="25"/>
      <c r="T5" s="25"/>
      <c r="U5" s="25"/>
      <c r="V5" s="26"/>
      <c r="W5" s="22"/>
    </row>
    <row r="6" spans="1:23" ht="15" customHeight="1" thickBot="1" x14ac:dyDescent="0.4">
      <c r="A6" s="114"/>
      <c r="B6" s="127"/>
      <c r="C6" s="133"/>
      <c r="D6" s="134"/>
      <c r="E6" s="133"/>
      <c r="F6" s="133"/>
      <c r="G6" s="133"/>
      <c r="H6" s="135"/>
      <c r="I6" s="133"/>
      <c r="J6" s="133"/>
      <c r="K6" s="133"/>
      <c r="L6" s="133"/>
      <c r="M6" s="136"/>
      <c r="N6" s="137"/>
      <c r="O6" s="119"/>
      <c r="P6" s="119"/>
      <c r="Q6" s="119"/>
      <c r="R6" s="119"/>
      <c r="S6" s="27"/>
      <c r="T6" s="27"/>
      <c r="U6" s="27"/>
      <c r="V6" s="21"/>
      <c r="W6" s="22"/>
    </row>
    <row r="7" spans="1:23" s="28" customFormat="1" ht="15" customHeight="1" x14ac:dyDescent="0.2">
      <c r="A7" s="120"/>
      <c r="B7" s="139"/>
      <c r="C7" s="140"/>
      <c r="D7" s="140"/>
      <c r="E7" s="140"/>
      <c r="F7" s="140"/>
      <c r="G7" s="140"/>
      <c r="H7" s="140"/>
      <c r="I7" s="140"/>
      <c r="J7" s="140"/>
      <c r="K7" s="140"/>
      <c r="L7" s="140"/>
      <c r="M7" s="140"/>
      <c r="N7" s="141"/>
      <c r="O7" s="121"/>
      <c r="P7" s="119"/>
      <c r="Q7" s="119"/>
      <c r="R7" s="119"/>
      <c r="S7" s="27"/>
      <c r="T7" s="27"/>
      <c r="U7" s="27"/>
      <c r="V7" s="25"/>
      <c r="W7" s="29"/>
    </row>
    <row r="8" spans="1:23" s="28" customFormat="1" ht="18" customHeight="1" x14ac:dyDescent="0.2">
      <c r="A8" s="120"/>
      <c r="B8" s="142"/>
      <c r="C8" s="138" t="s">
        <v>1</v>
      </c>
      <c r="D8" s="138"/>
      <c r="E8" s="138"/>
      <c r="F8" s="138" t="s">
        <v>41</v>
      </c>
      <c r="G8" s="138"/>
      <c r="H8" s="138"/>
      <c r="I8" s="138"/>
      <c r="J8" s="138"/>
      <c r="K8" s="138"/>
      <c r="L8" s="143"/>
      <c r="M8" s="143"/>
      <c r="N8" s="144"/>
      <c r="O8" s="121"/>
      <c r="P8" s="119"/>
      <c r="Q8" s="119"/>
      <c r="R8" s="119"/>
      <c r="S8" s="27"/>
      <c r="T8" s="27"/>
      <c r="U8" s="27"/>
      <c r="V8" s="25"/>
      <c r="W8" s="29"/>
    </row>
    <row r="9" spans="1:23" s="28" customFormat="1" ht="15" customHeight="1" x14ac:dyDescent="0.2">
      <c r="A9" s="120"/>
      <c r="B9" s="142"/>
      <c r="C9" s="229"/>
      <c r="D9" s="229"/>
      <c r="E9" s="138"/>
      <c r="F9" s="138"/>
      <c r="G9" s="138"/>
      <c r="H9" s="138"/>
      <c r="I9" s="138"/>
      <c r="J9" s="138"/>
      <c r="K9" s="143"/>
      <c r="L9" s="143"/>
      <c r="M9" s="143"/>
      <c r="N9" s="144"/>
      <c r="O9" s="121"/>
      <c r="P9" s="119"/>
      <c r="Q9" s="119"/>
      <c r="R9" s="122"/>
      <c r="S9" s="27"/>
      <c r="T9" s="27"/>
      <c r="U9" s="27"/>
      <c r="V9" s="25"/>
      <c r="W9" s="29"/>
    </row>
    <row r="10" spans="1:23" s="28" customFormat="1" ht="18.75" customHeight="1" x14ac:dyDescent="0.2">
      <c r="A10" s="120"/>
      <c r="B10" s="142"/>
      <c r="C10" s="229"/>
      <c r="D10" s="229"/>
      <c r="E10" s="138"/>
      <c r="F10" s="138"/>
      <c r="G10" s="138"/>
      <c r="H10" s="138"/>
      <c r="I10" s="138"/>
      <c r="J10" s="138"/>
      <c r="K10" s="143"/>
      <c r="L10" s="143"/>
      <c r="M10" s="143"/>
      <c r="N10" s="144"/>
      <c r="O10" s="121"/>
      <c r="P10" s="119"/>
      <c r="Q10" s="119"/>
      <c r="R10" s="119"/>
      <c r="S10" s="27"/>
      <c r="T10" s="27"/>
      <c r="U10" s="27"/>
      <c r="V10" s="25"/>
      <c r="W10" s="29"/>
    </row>
    <row r="11" spans="1:23" s="28" customFormat="1" ht="15" customHeight="1" x14ac:dyDescent="0.2">
      <c r="A11" s="120"/>
      <c r="B11" s="142"/>
      <c r="C11" s="138"/>
      <c r="D11" s="138"/>
      <c r="E11" s="138"/>
      <c r="F11" s="138"/>
      <c r="G11" s="138"/>
      <c r="H11" s="138"/>
      <c r="I11" s="138"/>
      <c r="J11" s="138"/>
      <c r="K11" s="138"/>
      <c r="L11" s="143"/>
      <c r="M11" s="143"/>
      <c r="N11" s="144"/>
      <c r="O11" s="121"/>
      <c r="P11" s="119"/>
      <c r="Q11" s="119"/>
      <c r="R11" s="119"/>
      <c r="S11" s="27"/>
      <c r="T11" s="27"/>
      <c r="U11" s="27"/>
      <c r="V11" s="25"/>
      <c r="W11" s="29"/>
    </row>
    <row r="12" spans="1:23" s="28" customFormat="1" ht="18" customHeight="1" x14ac:dyDescent="0.2">
      <c r="A12" s="120"/>
      <c r="B12" s="142"/>
      <c r="C12" s="138" t="s">
        <v>38</v>
      </c>
      <c r="D12" s="138"/>
      <c r="E12" s="138"/>
      <c r="F12" s="138" t="s">
        <v>42</v>
      </c>
      <c r="G12" s="138"/>
      <c r="H12" s="138"/>
      <c r="I12" s="138"/>
      <c r="J12" s="138"/>
      <c r="K12" s="138"/>
      <c r="L12" s="138"/>
      <c r="M12" s="138"/>
      <c r="N12" s="144"/>
      <c r="O12" s="121"/>
      <c r="P12" s="119"/>
      <c r="Q12" s="119"/>
      <c r="R12" s="27"/>
      <c r="S12" s="27"/>
      <c r="T12" s="27"/>
      <c r="U12" s="27"/>
      <c r="V12" s="25"/>
      <c r="W12" s="29"/>
    </row>
    <row r="13" spans="1:23" s="28" customFormat="1" ht="15" customHeight="1" x14ac:dyDescent="0.2">
      <c r="A13" s="120"/>
      <c r="B13" s="142"/>
      <c r="C13" s="138"/>
      <c r="D13" s="138"/>
      <c r="E13" s="138"/>
      <c r="F13" s="138"/>
      <c r="G13" s="138"/>
      <c r="H13" s="138"/>
      <c r="I13" s="138"/>
      <c r="J13" s="138"/>
      <c r="K13" s="138"/>
      <c r="L13" s="138"/>
      <c r="M13" s="138"/>
      <c r="N13" s="144"/>
      <c r="O13" s="121"/>
      <c r="P13" s="119"/>
      <c r="Q13" s="119"/>
      <c r="R13" s="27"/>
      <c r="S13" s="27"/>
      <c r="T13" s="27"/>
      <c r="U13" s="27"/>
      <c r="V13" s="25"/>
      <c r="W13" s="29"/>
    </row>
    <row r="14" spans="1:23" s="28" customFormat="1" ht="15" customHeight="1" x14ac:dyDescent="0.2">
      <c r="A14" s="120"/>
      <c r="B14" s="142"/>
      <c r="C14" s="138"/>
      <c r="D14" s="138"/>
      <c r="E14" s="138"/>
      <c r="F14" s="138"/>
      <c r="G14" s="138"/>
      <c r="H14" s="138"/>
      <c r="I14" s="138"/>
      <c r="J14" s="138"/>
      <c r="K14" s="138"/>
      <c r="L14" s="138"/>
      <c r="M14" s="138"/>
      <c r="N14" s="144"/>
      <c r="O14" s="121"/>
      <c r="P14" s="119"/>
      <c r="Q14" s="119"/>
      <c r="R14" s="27"/>
      <c r="S14" s="27"/>
      <c r="T14" s="27"/>
      <c r="U14" s="27"/>
      <c r="V14" s="25"/>
      <c r="W14" s="29"/>
    </row>
    <row r="15" spans="1:23" s="28" customFormat="1" ht="15" customHeight="1" x14ac:dyDescent="0.2">
      <c r="A15" s="120"/>
      <c r="B15" s="142"/>
      <c r="C15" s="138"/>
      <c r="D15" s="138"/>
      <c r="E15" s="138"/>
      <c r="F15" s="138"/>
      <c r="G15" s="138"/>
      <c r="H15" s="138"/>
      <c r="I15" s="138"/>
      <c r="J15" s="138"/>
      <c r="K15" s="138"/>
      <c r="L15" s="138"/>
      <c r="M15" s="138"/>
      <c r="N15" s="144"/>
      <c r="O15" s="121"/>
      <c r="P15" s="119"/>
      <c r="Q15" s="119"/>
      <c r="R15" s="27"/>
      <c r="S15" s="27"/>
      <c r="T15" s="27"/>
      <c r="U15" s="27"/>
      <c r="V15" s="25"/>
      <c r="W15" s="29"/>
    </row>
    <row r="16" spans="1:23" ht="24" thickBot="1" x14ac:dyDescent="0.4">
      <c r="A16" s="114"/>
      <c r="B16" s="145"/>
      <c r="C16" s="146"/>
      <c r="D16" s="146"/>
      <c r="E16" s="147"/>
      <c r="F16" s="147"/>
      <c r="G16" s="146"/>
      <c r="H16" s="146"/>
      <c r="I16" s="146"/>
      <c r="J16" s="147"/>
      <c r="K16" s="146"/>
      <c r="L16" s="146"/>
      <c r="M16" s="146"/>
      <c r="N16" s="148"/>
      <c r="O16" s="114"/>
      <c r="P16" s="114"/>
      <c r="Q16" s="114"/>
    </row>
    <row r="17" spans="1:17" x14ac:dyDescent="0.35">
      <c r="A17" s="114"/>
      <c r="B17" s="115"/>
      <c r="C17" s="115"/>
      <c r="D17" s="115"/>
      <c r="E17" s="115"/>
      <c r="F17" s="115"/>
      <c r="G17" s="115"/>
      <c r="H17" s="115"/>
      <c r="I17" s="115"/>
      <c r="J17" s="115"/>
      <c r="K17" s="115"/>
      <c r="L17" s="115"/>
      <c r="M17" s="114"/>
      <c r="N17" s="114"/>
      <c r="O17" s="114"/>
      <c r="P17" s="114"/>
      <c r="Q17" s="114"/>
    </row>
    <row r="18" spans="1:17" x14ac:dyDescent="0.35">
      <c r="A18" s="22"/>
      <c r="B18" s="21"/>
      <c r="C18" s="21"/>
      <c r="D18" s="21"/>
      <c r="E18" s="21"/>
      <c r="F18" s="21"/>
      <c r="G18" s="21"/>
      <c r="H18" s="21"/>
      <c r="I18" s="21"/>
      <c r="J18" s="21"/>
      <c r="K18" s="21"/>
      <c r="L18" s="21"/>
      <c r="M18" s="22"/>
    </row>
    <row r="19" spans="1:17" x14ac:dyDescent="0.35">
      <c r="A19" s="22"/>
      <c r="B19" s="21"/>
      <c r="C19" s="21"/>
      <c r="D19" s="21"/>
      <c r="E19" s="21"/>
      <c r="F19" s="21"/>
      <c r="G19" s="21"/>
      <c r="H19" s="21"/>
      <c r="I19" s="21"/>
      <c r="J19" s="21"/>
      <c r="K19" s="21"/>
      <c r="L19" s="21"/>
      <c r="M19" s="22"/>
    </row>
    <row r="20" spans="1:17" x14ac:dyDescent="0.35">
      <c r="A20" s="22"/>
      <c r="B20" s="21"/>
      <c r="C20" s="21"/>
      <c r="D20" s="21"/>
      <c r="E20" s="21"/>
      <c r="F20" s="21"/>
      <c r="G20" s="21"/>
      <c r="H20" s="21"/>
      <c r="I20" s="21"/>
      <c r="J20" s="21"/>
      <c r="K20" s="22"/>
      <c r="L20" s="22"/>
      <c r="M20" s="22"/>
    </row>
    <row r="21" spans="1:17" x14ac:dyDescent="0.35">
      <c r="A21" s="22"/>
      <c r="B21" s="21"/>
      <c r="C21" s="21"/>
      <c r="D21" s="21"/>
      <c r="E21" s="21"/>
      <c r="F21" s="21"/>
      <c r="G21" s="21"/>
      <c r="H21" s="21"/>
      <c r="I21" s="21"/>
      <c r="J21" s="21"/>
      <c r="K21" s="22"/>
      <c r="L21" s="22"/>
      <c r="M21" s="22"/>
    </row>
    <row r="22" spans="1:17" x14ac:dyDescent="0.35">
      <c r="A22" s="22"/>
      <c r="B22" s="22"/>
      <c r="C22" s="22"/>
      <c r="D22" s="22"/>
      <c r="E22" s="22"/>
      <c r="F22" s="22"/>
      <c r="G22" s="21"/>
      <c r="H22" s="21"/>
      <c r="I22" s="21"/>
      <c r="J22" s="22"/>
    </row>
    <row r="23" spans="1:17" x14ac:dyDescent="0.35">
      <c r="A23" s="22"/>
      <c r="B23" s="22"/>
      <c r="C23" s="22"/>
      <c r="D23" s="22"/>
      <c r="E23" s="22"/>
      <c r="F23" s="22"/>
      <c r="G23" s="21"/>
      <c r="H23" s="22"/>
      <c r="I23" s="22"/>
      <c r="J23" s="22"/>
    </row>
    <row r="24" spans="1:17" x14ac:dyDescent="0.35">
      <c r="G24" s="30"/>
    </row>
  </sheetData>
  <sheetProtection selectLockedCells="1"/>
  <mergeCells count="3">
    <mergeCell ref="C9:D10"/>
    <mergeCell ref="B3:K3"/>
    <mergeCell ref="B5:K5"/>
  </mergeCells>
  <phoneticPr fontId="5" type="noConversion"/>
  <pageMargins left="0.35433070866141736" right="0.35433070866141736" top="0.94488188976377963" bottom="0.98425196850393704" header="0.51181102362204722" footer="0.51181102362204722"/>
  <pageSetup paperSize="9" scale="66" orientation="landscape" r:id="rId1"/>
  <headerFooter alignWithMargins="0">
    <oddFooter>&amp;L&amp;D&amp;C&amp; Template: &amp;A
&amp;F&amp;R&amp;P o&amp;Of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K50"/>
  <sheetViews>
    <sheetView showGridLines="0" showRowColHeaders="0" topLeftCell="A34" zoomScaleNormal="100" zoomScaleSheetLayoutView="100" workbookViewId="0">
      <selection activeCell="F53" sqref="F53"/>
    </sheetView>
  </sheetViews>
  <sheetFormatPr defaultColWidth="9.140625" defaultRowHeight="12.75" x14ac:dyDescent="0.2"/>
  <cols>
    <col min="1" max="1" width="5.140625" style="92" customWidth="1"/>
    <col min="2" max="2" width="26.5703125" style="1" customWidth="1"/>
    <col min="3" max="3" width="22.42578125" style="1" customWidth="1"/>
    <col min="4" max="4" width="9.140625" style="1"/>
    <col min="5" max="5" width="10.5703125" style="1" customWidth="1"/>
    <col min="6" max="6" width="11.5703125" style="1" customWidth="1"/>
    <col min="7" max="7" width="9.140625" style="1"/>
    <col min="8" max="8" width="1.28515625" style="1" hidden="1" customWidth="1"/>
    <col min="9" max="9" width="5.28515625" style="1" customWidth="1"/>
    <col min="10" max="10" width="4.85546875" style="1" customWidth="1"/>
    <col min="11" max="16384" width="9.140625" style="1"/>
  </cols>
  <sheetData>
    <row r="1" spans="1:10" x14ac:dyDescent="0.2">
      <c r="A1" s="106"/>
      <c r="B1" s="106"/>
      <c r="C1" s="106"/>
      <c r="D1" s="106"/>
      <c r="E1" s="106"/>
      <c r="F1" s="106"/>
      <c r="G1" s="106"/>
      <c r="H1" s="106"/>
      <c r="I1" s="106"/>
      <c r="J1" s="106"/>
    </row>
    <row r="2" spans="1:10" x14ac:dyDescent="0.2">
      <c r="A2" s="106"/>
      <c r="B2" s="106"/>
      <c r="C2" s="106"/>
      <c r="D2" s="106"/>
      <c r="E2" s="106"/>
      <c r="F2" s="106"/>
      <c r="G2" s="106"/>
      <c r="H2" s="106"/>
      <c r="I2" s="106"/>
      <c r="J2" s="106"/>
    </row>
    <row r="3" spans="1:10" x14ac:dyDescent="0.2">
      <c r="A3" s="106"/>
      <c r="B3" s="106"/>
      <c r="C3" s="106"/>
      <c r="D3" s="106"/>
      <c r="E3" s="106"/>
      <c r="F3" s="106"/>
      <c r="G3" s="106"/>
      <c r="H3" s="106"/>
      <c r="I3" s="106"/>
      <c r="J3" s="106"/>
    </row>
    <row r="4" spans="1:10" x14ac:dyDescent="0.2">
      <c r="A4" s="106"/>
      <c r="B4" s="106"/>
      <c r="C4" s="106"/>
      <c r="D4" s="106"/>
      <c r="E4" s="106"/>
      <c r="F4" s="106"/>
      <c r="G4" s="106"/>
      <c r="H4" s="106"/>
      <c r="I4" s="106"/>
      <c r="J4" s="106"/>
    </row>
    <row r="5" spans="1:10" x14ac:dyDescent="0.2">
      <c r="A5" s="106"/>
      <c r="B5" s="106"/>
      <c r="C5" s="106"/>
      <c r="D5" s="106"/>
      <c r="E5" s="106"/>
      <c r="F5" s="106"/>
      <c r="G5" s="106"/>
      <c r="H5" s="106"/>
      <c r="I5" s="106"/>
      <c r="J5" s="106"/>
    </row>
    <row r="6" spans="1:10" x14ac:dyDescent="0.2">
      <c r="A6" s="106"/>
      <c r="B6" s="106"/>
      <c r="C6" s="106"/>
      <c r="D6" s="106"/>
      <c r="E6" s="106"/>
      <c r="F6" s="106"/>
      <c r="G6" s="106"/>
      <c r="H6" s="106"/>
      <c r="I6" s="106"/>
      <c r="J6" s="106"/>
    </row>
    <row r="7" spans="1:10" x14ac:dyDescent="0.2">
      <c r="A7" s="106"/>
      <c r="B7" s="106"/>
      <c r="C7" s="106"/>
      <c r="D7" s="106"/>
      <c r="E7" s="106"/>
      <c r="F7" s="106"/>
      <c r="G7" s="106"/>
      <c r="H7" s="106"/>
      <c r="I7" s="106"/>
      <c r="J7" s="106"/>
    </row>
    <row r="8" spans="1:10" ht="20.25" x14ac:dyDescent="0.3">
      <c r="A8" s="106"/>
      <c r="B8" s="107" t="s">
        <v>2</v>
      </c>
      <c r="C8" s="106"/>
      <c r="D8" s="106"/>
      <c r="E8" s="106"/>
      <c r="F8" s="106"/>
      <c r="G8" s="106"/>
      <c r="H8" s="106"/>
      <c r="I8" s="106"/>
      <c r="J8" s="106"/>
    </row>
    <row r="9" spans="1:10" ht="20.25" x14ac:dyDescent="0.3">
      <c r="A9" s="106"/>
      <c r="B9" s="107" t="s">
        <v>39</v>
      </c>
      <c r="C9" s="106"/>
      <c r="D9" s="106"/>
      <c r="E9" s="106"/>
      <c r="F9" s="106"/>
      <c r="G9" s="106"/>
      <c r="H9" s="106"/>
      <c r="I9" s="106"/>
      <c r="J9" s="106"/>
    </row>
    <row r="10" spans="1:10" x14ac:dyDescent="0.2">
      <c r="A10" s="106"/>
      <c r="B10" s="106"/>
      <c r="C10" s="106"/>
      <c r="D10" s="106"/>
      <c r="E10" s="106"/>
      <c r="F10" s="106"/>
      <c r="G10" s="106"/>
      <c r="H10" s="106"/>
      <c r="I10" s="106"/>
      <c r="J10" s="106"/>
    </row>
    <row r="11" spans="1:10" ht="12.75" customHeight="1" x14ac:dyDescent="0.2">
      <c r="A11" s="106"/>
      <c r="B11" s="246" t="s">
        <v>40</v>
      </c>
      <c r="C11" s="246"/>
      <c r="D11" s="246"/>
      <c r="E11" s="246"/>
      <c r="F11" s="246"/>
      <c r="G11" s="246"/>
      <c r="H11" s="246"/>
      <c r="I11" s="246"/>
      <c r="J11" s="108"/>
    </row>
    <row r="12" spans="1:10" x14ac:dyDescent="0.2">
      <c r="A12" s="106"/>
      <c r="B12" s="246"/>
      <c r="C12" s="246"/>
      <c r="D12" s="246"/>
      <c r="E12" s="246"/>
      <c r="F12" s="246"/>
      <c r="G12" s="246"/>
      <c r="H12" s="246"/>
      <c r="I12" s="246"/>
      <c r="J12" s="109"/>
    </row>
    <row r="13" spans="1:10" s="92" customFormat="1" ht="12.75" customHeight="1" x14ac:dyDescent="0.2">
      <c r="A13" s="106"/>
      <c r="B13" s="109"/>
      <c r="C13" s="109"/>
      <c r="D13" s="109"/>
      <c r="E13" s="109"/>
      <c r="F13" s="109"/>
      <c r="G13" s="109"/>
      <c r="H13" s="109"/>
      <c r="I13" s="109"/>
      <c r="J13" s="109"/>
    </row>
    <row r="14" spans="1:10" ht="15" customHeight="1" x14ac:dyDescent="0.25">
      <c r="A14" s="106"/>
      <c r="B14" s="247" t="s">
        <v>4</v>
      </c>
      <c r="C14" s="247"/>
      <c r="D14" s="247"/>
      <c r="E14" s="247"/>
      <c r="F14" s="247"/>
      <c r="G14" s="247"/>
      <c r="H14" s="247"/>
      <c r="I14" s="247"/>
      <c r="J14" s="110"/>
    </row>
    <row r="15" spans="1:10" x14ac:dyDescent="0.2">
      <c r="A15" s="106"/>
      <c r="B15" s="241" t="s">
        <v>66</v>
      </c>
      <c r="C15" s="241"/>
      <c r="D15" s="241"/>
      <c r="E15" s="241"/>
      <c r="F15" s="241"/>
      <c r="G15" s="241"/>
      <c r="H15" s="241"/>
      <c r="I15" s="241"/>
      <c r="J15" s="111"/>
    </row>
    <row r="16" spans="1:10" x14ac:dyDescent="0.2">
      <c r="A16" s="106"/>
      <c r="B16" s="259" t="s">
        <v>67</v>
      </c>
      <c r="C16" s="259"/>
      <c r="D16" s="259"/>
      <c r="E16" s="259"/>
      <c r="F16" s="259"/>
      <c r="G16" s="259"/>
      <c r="H16" s="259"/>
      <c r="I16" s="259"/>
      <c r="J16" s="112"/>
    </row>
    <row r="17" spans="1:11" x14ac:dyDescent="0.2">
      <c r="A17" s="106"/>
      <c r="B17" s="242" t="s">
        <v>5</v>
      </c>
      <c r="C17" s="242"/>
      <c r="D17" s="242"/>
      <c r="E17" s="242"/>
      <c r="F17" s="242"/>
      <c r="G17" s="242"/>
      <c r="H17" s="242"/>
      <c r="I17" s="242"/>
      <c r="J17" s="112"/>
    </row>
    <row r="18" spans="1:11" x14ac:dyDescent="0.2">
      <c r="A18" s="106"/>
      <c r="B18" s="243" t="s">
        <v>68</v>
      </c>
      <c r="C18" s="243"/>
      <c r="D18" s="243"/>
      <c r="E18" s="243"/>
      <c r="F18" s="243"/>
      <c r="G18" s="243"/>
      <c r="H18" s="243"/>
      <c r="I18" s="243"/>
      <c r="J18" s="112"/>
    </row>
    <row r="19" spans="1:11" x14ac:dyDescent="0.2">
      <c r="A19" s="106"/>
      <c r="B19" s="96"/>
      <c r="C19" s="110"/>
      <c r="D19" s="110"/>
      <c r="E19" s="110"/>
      <c r="F19" s="110"/>
      <c r="G19" s="110"/>
      <c r="H19" s="110"/>
      <c r="I19" s="110"/>
      <c r="J19" s="110"/>
    </row>
    <row r="20" spans="1:11" x14ac:dyDescent="0.2">
      <c r="A20" s="106"/>
      <c r="B20" s="245" t="s">
        <v>6</v>
      </c>
      <c r="C20" s="245"/>
      <c r="D20" s="245"/>
      <c r="E20" s="245"/>
      <c r="F20" s="245"/>
      <c r="G20" s="245"/>
      <c r="H20" s="245"/>
      <c r="I20" s="245"/>
      <c r="J20" s="97"/>
    </row>
    <row r="21" spans="1:11" s="92" customFormat="1" x14ac:dyDescent="0.2">
      <c r="A21" s="106"/>
      <c r="B21" s="97" t="s">
        <v>96</v>
      </c>
      <c r="C21" s="97"/>
      <c r="D21" s="97"/>
      <c r="E21" s="97"/>
      <c r="F21" s="97"/>
      <c r="G21" s="97"/>
      <c r="H21" s="97"/>
      <c r="I21" s="97"/>
      <c r="J21" s="97"/>
    </row>
    <row r="22" spans="1:11" x14ac:dyDescent="0.2">
      <c r="A22" s="106"/>
      <c r="B22" s="244" t="s">
        <v>7</v>
      </c>
      <c r="C22" s="244"/>
      <c r="D22" s="244"/>
      <c r="E22" s="244"/>
      <c r="F22" s="244"/>
      <c r="G22" s="244"/>
      <c r="H22" s="244"/>
      <c r="I22" s="244"/>
      <c r="J22" s="113"/>
    </row>
    <row r="23" spans="1:11" x14ac:dyDescent="0.2">
      <c r="A23" s="106"/>
      <c r="B23" s="106"/>
      <c r="C23" s="106"/>
      <c r="D23" s="106"/>
      <c r="E23" s="106"/>
      <c r="F23" s="106"/>
      <c r="G23" s="106"/>
      <c r="H23" s="106"/>
      <c r="I23" s="106"/>
      <c r="J23" s="106"/>
    </row>
    <row r="24" spans="1:11" x14ac:dyDescent="0.2">
      <c r="A24" s="106"/>
      <c r="B24" s="106"/>
      <c r="C24" s="106"/>
      <c r="D24" s="106"/>
      <c r="E24" s="106"/>
      <c r="F24" s="106"/>
      <c r="G24" s="106"/>
      <c r="H24" s="106"/>
      <c r="I24" s="106"/>
      <c r="J24" s="106"/>
    </row>
    <row r="25" spans="1:11" x14ac:dyDescent="0.2">
      <c r="A25" s="106"/>
      <c r="B25" s="106"/>
      <c r="C25" s="106"/>
      <c r="D25" s="106"/>
      <c r="E25" s="106"/>
      <c r="F25" s="106"/>
      <c r="G25" s="106"/>
      <c r="H25" s="106"/>
      <c r="I25" s="106"/>
      <c r="J25" s="106"/>
      <c r="K25" s="2"/>
    </row>
    <row r="26" spans="1:11" x14ac:dyDescent="0.2">
      <c r="A26" s="106"/>
      <c r="B26" s="106"/>
      <c r="C26" s="106"/>
      <c r="D26" s="106"/>
      <c r="E26" s="106"/>
      <c r="F26" s="106"/>
      <c r="G26" s="106"/>
      <c r="H26" s="106"/>
      <c r="I26" s="106"/>
      <c r="J26" s="106"/>
      <c r="K26" s="2"/>
    </row>
    <row r="27" spans="1:11" s="100" customFormat="1" ht="20.100000000000001" customHeight="1" x14ac:dyDescent="0.2">
      <c r="B27" s="237" t="s">
        <v>52</v>
      </c>
      <c r="C27" s="238"/>
      <c r="D27" s="234" t="s">
        <v>54</v>
      </c>
      <c r="E27" s="235"/>
      <c r="F27" s="235"/>
      <c r="G27" s="235"/>
      <c r="H27" s="235"/>
      <c r="I27" s="236"/>
    </row>
    <row r="28" spans="1:11" s="100" customFormat="1" ht="20.100000000000001" customHeight="1" x14ac:dyDescent="0.2">
      <c r="B28" s="101"/>
      <c r="C28" s="101"/>
    </row>
    <row r="29" spans="1:11" s="100" customFormat="1" ht="20.100000000000001" customHeight="1" x14ac:dyDescent="0.2">
      <c r="B29" s="102" t="s">
        <v>20</v>
      </c>
      <c r="C29" s="103"/>
      <c r="D29" s="234" t="s">
        <v>193</v>
      </c>
      <c r="E29" s="235"/>
      <c r="F29" s="235"/>
      <c r="G29" s="235"/>
      <c r="H29" s="235"/>
      <c r="I29" s="236"/>
    </row>
    <row r="30" spans="1:11" s="100" customFormat="1" ht="20.100000000000001" customHeight="1" x14ac:dyDescent="0.2">
      <c r="B30" s="101"/>
      <c r="C30" s="101"/>
    </row>
    <row r="31" spans="1:11" s="100" customFormat="1" ht="20.100000000000001" customHeight="1" x14ac:dyDescent="0.2">
      <c r="B31" s="102" t="s">
        <v>21</v>
      </c>
      <c r="C31" s="103"/>
      <c r="D31" s="234" t="s">
        <v>194</v>
      </c>
      <c r="E31" s="235"/>
      <c r="F31" s="235"/>
      <c r="G31" s="235"/>
      <c r="H31" s="235"/>
      <c r="I31" s="236"/>
    </row>
    <row r="32" spans="1:11" s="100" customFormat="1" ht="20.100000000000001" customHeight="1" x14ac:dyDescent="0.2">
      <c r="B32" s="101"/>
      <c r="C32" s="101"/>
      <c r="D32" s="239"/>
      <c r="E32" s="240"/>
      <c r="F32" s="240"/>
    </row>
    <row r="33" spans="2:9" s="100" customFormat="1" ht="20.100000000000001" customHeight="1" x14ac:dyDescent="0.2">
      <c r="B33" s="104" t="s">
        <v>3</v>
      </c>
      <c r="C33" s="105"/>
      <c r="D33" s="235" t="s">
        <v>53</v>
      </c>
      <c r="E33" s="235"/>
      <c r="F33" s="235"/>
      <c r="G33" s="235"/>
      <c r="H33" s="235"/>
      <c r="I33" s="236"/>
    </row>
    <row r="36" spans="2:9" ht="13.5" thickBot="1" x14ac:dyDescent="0.25"/>
    <row r="37" spans="2:9" x14ac:dyDescent="0.2">
      <c r="B37" s="4"/>
      <c r="C37" s="5"/>
      <c r="D37" s="5"/>
      <c r="E37" s="5"/>
      <c r="F37" s="6"/>
      <c r="G37" s="6"/>
      <c r="H37" s="6"/>
      <c r="I37" s="7"/>
    </row>
    <row r="38" spans="2:9" x14ac:dyDescent="0.2">
      <c r="B38" s="8" t="s">
        <v>9</v>
      </c>
      <c r="C38" s="251" t="s">
        <v>19</v>
      </c>
      <c r="D38" s="252"/>
      <c r="E38" s="253" t="s">
        <v>195</v>
      </c>
      <c r="F38" s="249"/>
      <c r="G38" s="249"/>
      <c r="H38" s="250"/>
      <c r="I38" s="9"/>
    </row>
    <row r="39" spans="2:9" x14ac:dyDescent="0.2">
      <c r="B39" s="8"/>
      <c r="C39" s="251" t="s">
        <v>10</v>
      </c>
      <c r="D39" s="252"/>
      <c r="E39" s="253" t="s">
        <v>196</v>
      </c>
      <c r="F39" s="249"/>
      <c r="G39" s="249"/>
      <c r="H39" s="250"/>
      <c r="I39" s="9"/>
    </row>
    <row r="40" spans="2:9" x14ac:dyDescent="0.2">
      <c r="B40" s="8"/>
      <c r="C40" s="10"/>
      <c r="D40" s="3" t="s">
        <v>11</v>
      </c>
      <c r="E40" s="51" t="s">
        <v>51</v>
      </c>
      <c r="F40" s="149" t="s">
        <v>12</v>
      </c>
      <c r="G40" s="51">
        <v>3149</v>
      </c>
      <c r="H40" s="52"/>
      <c r="I40" s="12"/>
    </row>
    <row r="41" spans="2:9" x14ac:dyDescent="0.2">
      <c r="B41" s="8"/>
      <c r="C41" s="10"/>
      <c r="D41" s="10"/>
      <c r="E41" s="10"/>
      <c r="F41" s="52"/>
      <c r="G41" s="10"/>
      <c r="H41" s="52"/>
      <c r="I41" s="13"/>
    </row>
    <row r="42" spans="2:9" x14ac:dyDescent="0.2">
      <c r="B42" s="8" t="s">
        <v>13</v>
      </c>
      <c r="C42" s="251" t="s">
        <v>19</v>
      </c>
      <c r="D42" s="252"/>
      <c r="E42" s="253" t="s">
        <v>197</v>
      </c>
      <c r="F42" s="249"/>
      <c r="G42" s="249"/>
      <c r="H42" s="250"/>
      <c r="I42" s="14"/>
    </row>
    <row r="43" spans="2:9" x14ac:dyDescent="0.2">
      <c r="B43" s="8"/>
      <c r="C43" s="251" t="s">
        <v>10</v>
      </c>
      <c r="D43" s="252"/>
      <c r="E43" s="253" t="s">
        <v>196</v>
      </c>
      <c r="F43" s="249"/>
      <c r="G43" s="249"/>
      <c r="H43" s="250"/>
      <c r="I43" s="14"/>
    </row>
    <row r="44" spans="2:9" x14ac:dyDescent="0.2">
      <c r="B44" s="15"/>
      <c r="C44" s="10"/>
      <c r="D44" s="3" t="s">
        <v>11</v>
      </c>
      <c r="E44" s="51" t="s">
        <v>51</v>
      </c>
      <c r="F44" s="149" t="s">
        <v>12</v>
      </c>
      <c r="G44" s="51">
        <v>3149</v>
      </c>
      <c r="H44" s="52"/>
      <c r="I44" s="12"/>
    </row>
    <row r="45" spans="2:9" ht="13.5" thickBot="1" x14ac:dyDescent="0.25">
      <c r="B45" s="16"/>
      <c r="C45" s="17"/>
      <c r="D45" s="17"/>
      <c r="E45" s="17"/>
      <c r="F45" s="18"/>
      <c r="G45" s="18"/>
      <c r="H45" s="18"/>
      <c r="I45" s="19"/>
    </row>
    <row r="46" spans="2:9" x14ac:dyDescent="0.2">
      <c r="B46" s="4"/>
      <c r="C46" s="5"/>
      <c r="D46" s="5"/>
      <c r="E46" s="5"/>
      <c r="F46" s="6"/>
      <c r="G46" s="6"/>
      <c r="H46" s="6"/>
      <c r="I46" s="7"/>
    </row>
    <row r="47" spans="2:9" x14ac:dyDescent="0.2">
      <c r="B47" s="8" t="s">
        <v>14</v>
      </c>
      <c r="C47" s="253" t="s">
        <v>198</v>
      </c>
      <c r="D47" s="249"/>
      <c r="E47" s="254"/>
      <c r="F47" s="254"/>
      <c r="G47" s="255"/>
      <c r="H47" s="11"/>
      <c r="I47" s="13"/>
    </row>
    <row r="48" spans="2:9" x14ac:dyDescent="0.2">
      <c r="B48" s="8" t="s">
        <v>15</v>
      </c>
      <c r="C48" s="256" t="s">
        <v>536</v>
      </c>
      <c r="D48" s="257"/>
      <c r="E48" s="257"/>
      <c r="F48" s="257"/>
      <c r="G48" s="258"/>
      <c r="H48" s="11"/>
      <c r="I48" s="13"/>
    </row>
    <row r="49" spans="2:9" x14ac:dyDescent="0.2">
      <c r="B49" s="8" t="s">
        <v>16</v>
      </c>
      <c r="C49" s="248" t="s">
        <v>199</v>
      </c>
      <c r="D49" s="249"/>
      <c r="E49" s="249"/>
      <c r="F49" s="249"/>
      <c r="G49" s="250"/>
      <c r="H49" s="11"/>
      <c r="I49" s="13"/>
    </row>
    <row r="50" spans="2:9" ht="13.5" thickBot="1" x14ac:dyDescent="0.25">
      <c r="B50" s="16"/>
      <c r="C50" s="17"/>
      <c r="D50" s="17"/>
      <c r="E50" s="17"/>
      <c r="F50" s="18"/>
      <c r="G50" s="18"/>
      <c r="H50" s="18"/>
      <c r="I50" s="19"/>
    </row>
  </sheetData>
  <sheetProtection selectLockedCells="1"/>
  <protectedRanges>
    <protectedRange sqref="D27:I27 D29:I29 D31:I31 D33:I33" name="CoverRange"/>
    <protectedRange sqref="E38:H39 E40 G40 E42:H43 E44 G44" name="CoverRange_3"/>
    <protectedRange sqref="C47:G49" name="CoverRange_4"/>
  </protectedRanges>
  <mergeCells count="25">
    <mergeCell ref="B11:I12"/>
    <mergeCell ref="B14:I14"/>
    <mergeCell ref="C49:G49"/>
    <mergeCell ref="C43:D43"/>
    <mergeCell ref="E43:H43"/>
    <mergeCell ref="C47:G47"/>
    <mergeCell ref="C48:G48"/>
    <mergeCell ref="C39:D39"/>
    <mergeCell ref="E39:H39"/>
    <mergeCell ref="C42:D42"/>
    <mergeCell ref="E42:H42"/>
    <mergeCell ref="C38:D38"/>
    <mergeCell ref="E38:H38"/>
    <mergeCell ref="D33:I33"/>
    <mergeCell ref="D31:I31"/>
    <mergeCell ref="B16:I16"/>
    <mergeCell ref="D27:I27"/>
    <mergeCell ref="D29:I29"/>
    <mergeCell ref="B27:C27"/>
    <mergeCell ref="D32:F32"/>
    <mergeCell ref="B15:I15"/>
    <mergeCell ref="B17:I17"/>
    <mergeCell ref="B18:I18"/>
    <mergeCell ref="B22:I22"/>
    <mergeCell ref="B20:I20"/>
  </mergeCells>
  <phoneticPr fontId="30" type="noConversion"/>
  <dataValidations count="2">
    <dataValidation type="list" allowBlank="1" showInputMessage="1" showErrorMessage="1" sqref="D27:F27">
      <formula1>"AusNet Services,CitiPower,Jemena,Powercor,United Energy"</formula1>
    </dataValidation>
    <dataValidation type="list" allowBlank="1" showInputMessage="1" showErrorMessage="1" sqref="D33:F33">
      <formula1>"2016/17,2017/18,2018/19,2019/20"</formula1>
    </dataValidation>
  </dataValidations>
  <hyperlinks>
    <hyperlink ref="C49" r:id="rId1"/>
  </hyperlinks>
  <pageMargins left="0.75" right="0.75" top="1" bottom="1" header="0.5" footer="0.5"/>
  <pageSetup paperSize="9" scale="85" orientation="portrait" verticalDpi="2"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215"/>
  <sheetViews>
    <sheetView showGridLines="0" showRowColHeaders="0" zoomScale="60" zoomScaleNormal="60" zoomScaleSheetLayoutView="85" workbookViewId="0">
      <selection activeCell="G7" sqref="G7"/>
    </sheetView>
  </sheetViews>
  <sheetFormatPr defaultColWidth="8.85546875" defaultRowHeight="12.75" x14ac:dyDescent="0.2"/>
  <cols>
    <col min="1" max="1" width="11.7109375" style="38" customWidth="1"/>
    <col min="2" max="2" width="79.7109375" style="38" customWidth="1"/>
    <col min="3" max="3" width="31.140625" style="38" customWidth="1"/>
    <col min="4" max="4" width="19.42578125" style="38" customWidth="1"/>
    <col min="5" max="5" width="18.5703125" style="38" customWidth="1"/>
    <col min="6" max="6" width="15.5703125" style="38" customWidth="1"/>
    <col min="7" max="8" width="8.85546875" style="38"/>
    <col min="9" max="9" width="10.5703125" style="38" customWidth="1"/>
    <col min="10" max="20" width="8.85546875" style="75"/>
    <col min="21" max="16384" width="8.85546875" style="38"/>
  </cols>
  <sheetData>
    <row r="1" spans="2:15" ht="20.25" x14ac:dyDescent="0.3">
      <c r="B1" s="39" t="str">
        <f>IF(Cover!D27="","[DNSP Name]", Cover!D27)</f>
        <v>United Energy</v>
      </c>
      <c r="C1" s="63" t="s">
        <v>55</v>
      </c>
      <c r="D1" s="71">
        <v>22.3</v>
      </c>
      <c r="J1" s="163"/>
      <c r="K1" s="163"/>
      <c r="L1" s="163"/>
      <c r="M1" s="163"/>
      <c r="N1" s="163"/>
      <c r="O1" s="163"/>
    </row>
    <row r="2" spans="2:15" ht="20.25" x14ac:dyDescent="0.3">
      <c r="B2" s="39" t="s">
        <v>8</v>
      </c>
      <c r="C2" s="63" t="s">
        <v>56</v>
      </c>
      <c r="D2" s="71">
        <f>IF(SUM('2. Individual fire start info'!S38:S141)=0,"",SUM('2. Individual fire start info'!S38:S141))</f>
        <v>18.13999999999999</v>
      </c>
      <c r="J2" s="163"/>
      <c r="K2" s="163"/>
      <c r="L2" s="163"/>
      <c r="M2" s="163"/>
      <c r="N2" s="163"/>
      <c r="O2" s="163"/>
    </row>
    <row r="3" spans="2:15" ht="20.25" x14ac:dyDescent="0.3">
      <c r="B3" s="39" t="str">
        <f>IF(Cover!D33="","[Year]",Cover!D33)</f>
        <v>2018/19</v>
      </c>
      <c r="C3" s="63" t="s">
        <v>57</v>
      </c>
      <c r="D3" s="72">
        <f>IF(OR(D1="",D2=""),"",15000*(D1-D2))</f>
        <v>62400.00000000016</v>
      </c>
      <c r="J3" s="163"/>
      <c r="K3" s="163"/>
      <c r="L3" s="163"/>
      <c r="M3" s="163"/>
      <c r="N3" s="163"/>
      <c r="O3" s="163"/>
    </row>
    <row r="4" spans="2:15" ht="18" x14ac:dyDescent="0.25">
      <c r="B4" s="40"/>
      <c r="C4" s="40"/>
      <c r="E4" s="49"/>
      <c r="G4" s="260"/>
      <c r="H4" s="260"/>
      <c r="I4" s="260"/>
      <c r="J4" s="163"/>
      <c r="K4" s="163"/>
      <c r="L4" s="163"/>
      <c r="M4" s="163"/>
      <c r="N4" s="163"/>
      <c r="O4" s="163"/>
    </row>
    <row r="5" spans="2:15" ht="36" customHeight="1" x14ac:dyDescent="0.25">
      <c r="B5" s="43" t="s">
        <v>50</v>
      </c>
      <c r="E5" s="55"/>
      <c r="F5" s="55"/>
      <c r="G5" s="261"/>
      <c r="H5" s="261"/>
      <c r="I5" s="261"/>
      <c r="J5" s="163"/>
      <c r="K5" s="163"/>
      <c r="L5" s="163"/>
      <c r="M5" s="163"/>
      <c r="N5" s="163"/>
      <c r="O5" s="163"/>
    </row>
    <row r="6" spans="2:15" ht="36" customHeight="1" x14ac:dyDescent="0.2">
      <c r="B6" s="46" t="s">
        <v>65</v>
      </c>
      <c r="C6" s="263" t="s">
        <v>64</v>
      </c>
      <c r="D6" s="263"/>
      <c r="E6" s="60"/>
      <c r="F6" s="60"/>
      <c r="G6" s="41"/>
    </row>
    <row r="7" spans="2:15" ht="36" customHeight="1" x14ac:dyDescent="0.2">
      <c r="B7" s="37" t="s">
        <v>61</v>
      </c>
      <c r="C7" s="262">
        <f>COUNTIF('2. Individual fire start info'!$N$38:$N$858,'1. F-Factor summary'!$B7)</f>
        <v>74</v>
      </c>
      <c r="D7" s="262"/>
      <c r="E7" s="61"/>
      <c r="F7" s="61"/>
    </row>
    <row r="8" spans="2:15" ht="36" customHeight="1" x14ac:dyDescent="0.2">
      <c r="B8" s="37" t="s">
        <v>45</v>
      </c>
      <c r="C8" s="262">
        <f>COUNTIF('2. Individual fire start info'!$N$38:$N$858,'1. F-Factor summary'!$B8)</f>
        <v>14</v>
      </c>
      <c r="D8" s="262"/>
      <c r="E8" s="61"/>
      <c r="F8" s="61"/>
      <c r="J8" s="76"/>
      <c r="K8" s="76"/>
      <c r="L8" s="76"/>
    </row>
    <row r="9" spans="2:15" ht="36" customHeight="1" x14ac:dyDescent="0.2">
      <c r="B9" s="37" t="s">
        <v>46</v>
      </c>
      <c r="C9" s="262">
        <f>COUNTIF('2. Individual fire start info'!$N$38:$N$858,'1. F-Factor summary'!$B9)</f>
        <v>6</v>
      </c>
      <c r="D9" s="262"/>
      <c r="E9" s="62"/>
      <c r="F9" s="62"/>
      <c r="J9" s="76"/>
      <c r="K9" s="76"/>
      <c r="L9" s="76"/>
    </row>
    <row r="10" spans="2:15" ht="36" customHeight="1" x14ac:dyDescent="0.2">
      <c r="B10" s="37" t="s">
        <v>47</v>
      </c>
      <c r="C10" s="262">
        <f>COUNTIF('2. Individual fire start info'!$N$38:$N$858,'1. F-Factor summary'!$B10)</f>
        <v>2</v>
      </c>
      <c r="D10" s="262"/>
      <c r="E10" s="61"/>
      <c r="F10" s="61"/>
      <c r="J10" s="76"/>
      <c r="K10" s="76"/>
      <c r="L10" s="76"/>
    </row>
    <row r="11" spans="2:15" ht="36" customHeight="1" x14ac:dyDescent="0.2">
      <c r="B11" s="37" t="s">
        <v>48</v>
      </c>
      <c r="C11" s="262">
        <f>COUNTIF('2. Individual fire start info'!$N$38:$N$858,'1. F-Factor summary'!$B11)</f>
        <v>8</v>
      </c>
      <c r="D11" s="262"/>
      <c r="E11" s="61"/>
      <c r="F11" s="61"/>
      <c r="J11" s="76"/>
      <c r="K11" s="76"/>
      <c r="L11" s="76"/>
    </row>
    <row r="12" spans="2:15" ht="36" customHeight="1" x14ac:dyDescent="0.2">
      <c r="B12" s="37" t="s">
        <v>49</v>
      </c>
      <c r="C12" s="262">
        <f>COUNTIF('2. Individual fire start info'!$N$38:$N$858,'1. F-Factor summary'!$B12)</f>
        <v>0</v>
      </c>
      <c r="D12" s="262"/>
      <c r="E12" s="61"/>
      <c r="F12" s="61"/>
      <c r="J12" s="76"/>
      <c r="K12" s="76"/>
      <c r="L12" s="76"/>
    </row>
    <row r="13" spans="2:15" ht="36" customHeight="1" x14ac:dyDescent="0.2">
      <c r="B13" s="37" t="s">
        <v>30</v>
      </c>
      <c r="C13" s="262">
        <f>SUM(C7:C12)</f>
        <v>104</v>
      </c>
      <c r="D13" s="262"/>
      <c r="E13" s="61"/>
      <c r="F13" s="61"/>
      <c r="J13" s="76"/>
      <c r="K13" s="76"/>
      <c r="L13" s="76"/>
    </row>
    <row r="14" spans="2:15" ht="36" customHeight="1" x14ac:dyDescent="0.2">
      <c r="E14" s="61"/>
      <c r="F14" s="61"/>
      <c r="J14" s="76"/>
      <c r="K14" s="76"/>
      <c r="L14" s="76"/>
    </row>
    <row r="15" spans="2:15" ht="36" customHeight="1" x14ac:dyDescent="0.2">
      <c r="J15" s="76"/>
      <c r="K15" s="76"/>
      <c r="L15" s="76"/>
    </row>
    <row r="16" spans="2:15" ht="18" customHeight="1" x14ac:dyDescent="0.2">
      <c r="E16" s="34"/>
      <c r="F16" s="34"/>
      <c r="J16" s="76"/>
      <c r="K16" s="76"/>
      <c r="L16" s="76"/>
    </row>
    <row r="17" spans="1:18" ht="18" customHeight="1" x14ac:dyDescent="0.2">
      <c r="E17" s="34"/>
      <c r="F17" s="34"/>
      <c r="J17" s="76"/>
      <c r="K17" s="76"/>
      <c r="L17" s="76"/>
    </row>
    <row r="18" spans="1:18" ht="18" customHeight="1" x14ac:dyDescent="0.2">
      <c r="E18" s="34"/>
      <c r="F18" s="34"/>
      <c r="J18" s="76"/>
      <c r="K18" s="76"/>
      <c r="L18" s="76"/>
    </row>
    <row r="19" spans="1:18" ht="18" customHeight="1" x14ac:dyDescent="0.2">
      <c r="E19" s="34"/>
      <c r="F19" s="34"/>
      <c r="J19" s="76"/>
      <c r="K19" s="76"/>
      <c r="L19" s="76"/>
    </row>
    <row r="20" spans="1:18" ht="18" customHeight="1" x14ac:dyDescent="0.2">
      <c r="E20" s="34"/>
      <c r="F20" s="34"/>
      <c r="J20" s="76"/>
      <c r="K20" s="76"/>
      <c r="L20" s="76"/>
    </row>
    <row r="21" spans="1:18" ht="36" customHeight="1" x14ac:dyDescent="0.2">
      <c r="E21" s="34"/>
      <c r="F21" s="70"/>
      <c r="G21" s="69"/>
      <c r="H21" s="69"/>
      <c r="I21" s="69"/>
      <c r="J21" s="76"/>
      <c r="K21" s="76"/>
      <c r="L21" s="76"/>
    </row>
    <row r="22" spans="1:18" ht="18" customHeight="1" x14ac:dyDescent="0.2">
      <c r="E22" s="34"/>
      <c r="F22" s="70"/>
      <c r="G22" s="69"/>
      <c r="H22" s="69"/>
      <c r="I22" s="69"/>
    </row>
    <row r="23" spans="1:18" ht="18" customHeight="1" x14ac:dyDescent="0.2">
      <c r="E23" s="34"/>
      <c r="F23" s="70"/>
      <c r="G23" s="69"/>
      <c r="H23" s="69"/>
      <c r="I23" s="69"/>
    </row>
    <row r="24" spans="1:18" ht="18" customHeight="1" x14ac:dyDescent="0.2">
      <c r="F24" s="70"/>
      <c r="G24" s="69"/>
      <c r="H24" s="69"/>
      <c r="I24" s="69"/>
      <c r="J24" s="77"/>
      <c r="K24" s="77"/>
      <c r="L24" s="77"/>
      <c r="M24" s="77"/>
      <c r="N24" s="77"/>
      <c r="O24" s="77"/>
    </row>
    <row r="25" spans="1:18" ht="18" customHeight="1" x14ac:dyDescent="0.2">
      <c r="A25" s="59"/>
      <c r="F25" s="70"/>
      <c r="G25" s="69"/>
      <c r="H25" s="69"/>
      <c r="I25" s="69"/>
    </row>
    <row r="26" spans="1:18" ht="18" customHeight="1" x14ac:dyDescent="0.2">
      <c r="F26" s="70"/>
      <c r="G26" s="69"/>
      <c r="H26" s="69"/>
      <c r="I26" s="69"/>
    </row>
    <row r="27" spans="1:18" ht="36" customHeight="1" x14ac:dyDescent="0.2">
      <c r="A27" s="55"/>
      <c r="F27" s="70"/>
      <c r="G27" s="69"/>
      <c r="H27" s="69"/>
      <c r="I27" s="69"/>
      <c r="J27" s="83"/>
    </row>
    <row r="28" spans="1:18" ht="36" customHeight="1" x14ac:dyDescent="0.2">
      <c r="F28" s="70"/>
      <c r="G28" s="69"/>
      <c r="H28" s="69"/>
      <c r="I28" s="69"/>
      <c r="J28" s="82"/>
      <c r="P28" s="77"/>
      <c r="Q28" s="77"/>
      <c r="R28" s="77"/>
    </row>
    <row r="29" spans="1:18" ht="36" customHeight="1" x14ac:dyDescent="0.2">
      <c r="F29" s="70"/>
      <c r="G29" s="69"/>
      <c r="H29" s="69"/>
      <c r="I29" s="69"/>
      <c r="J29" s="82"/>
    </row>
    <row r="30" spans="1:18" ht="36" customHeight="1" x14ac:dyDescent="0.2">
      <c r="F30" s="70"/>
      <c r="G30" s="69"/>
      <c r="H30" s="69"/>
      <c r="I30" s="69"/>
      <c r="J30" s="82"/>
    </row>
    <row r="31" spans="1:18" ht="36" customHeight="1" x14ac:dyDescent="0.2">
      <c r="F31" s="70"/>
      <c r="G31" s="69"/>
      <c r="H31" s="69"/>
      <c r="I31" s="69"/>
      <c r="J31" s="82"/>
    </row>
    <row r="32" spans="1:18" ht="36" customHeight="1" x14ac:dyDescent="0.2">
      <c r="F32" s="70"/>
      <c r="G32" s="69"/>
      <c r="H32" s="69"/>
      <c r="I32" s="69"/>
      <c r="J32" s="82"/>
    </row>
    <row r="33" spans="1:20" ht="36" customHeight="1" x14ac:dyDescent="0.2">
      <c r="F33" s="70"/>
      <c r="G33" s="69"/>
      <c r="H33" s="69"/>
      <c r="I33" s="69"/>
      <c r="J33" s="82"/>
    </row>
    <row r="34" spans="1:20" ht="30" customHeight="1" x14ac:dyDescent="0.2">
      <c r="F34" s="69"/>
      <c r="G34" s="69"/>
      <c r="H34" s="69"/>
      <c r="I34" s="69"/>
      <c r="J34" s="82"/>
    </row>
    <row r="35" spans="1:20" x14ac:dyDescent="0.2">
      <c r="J35" s="83"/>
    </row>
    <row r="36" spans="1:20" x14ac:dyDescent="0.2">
      <c r="J36" s="82"/>
    </row>
    <row r="37" spans="1:20" s="59" customFormat="1" ht="15.95" customHeight="1" x14ac:dyDescent="0.2">
      <c r="A37" s="38"/>
      <c r="B37" s="38"/>
      <c r="C37" s="38"/>
      <c r="D37" s="38"/>
      <c r="G37" s="70"/>
      <c r="J37" s="82"/>
      <c r="K37" s="75"/>
      <c r="L37" s="75"/>
      <c r="M37" s="75"/>
      <c r="N37" s="75"/>
      <c r="O37" s="75"/>
      <c r="P37" s="75"/>
      <c r="Q37" s="75"/>
      <c r="R37" s="75"/>
      <c r="S37" s="77"/>
      <c r="T37" s="77"/>
    </row>
    <row r="38" spans="1:20" x14ac:dyDescent="0.2">
      <c r="G38" s="70"/>
      <c r="J38" s="82"/>
    </row>
    <row r="39" spans="1:20" x14ac:dyDescent="0.2">
      <c r="G39" s="70"/>
      <c r="J39" s="82"/>
    </row>
    <row r="40" spans="1:20" s="55" customFormat="1" x14ac:dyDescent="0.2">
      <c r="A40" s="38"/>
      <c r="B40" s="38"/>
      <c r="C40" s="38"/>
      <c r="D40" s="38"/>
      <c r="G40" s="70"/>
      <c r="J40" s="82"/>
      <c r="K40" s="75"/>
      <c r="L40" s="75"/>
      <c r="M40" s="75"/>
      <c r="N40" s="75"/>
      <c r="O40" s="75"/>
      <c r="P40" s="75"/>
      <c r="Q40" s="75"/>
      <c r="R40" s="75"/>
      <c r="S40" s="75"/>
      <c r="T40" s="75"/>
    </row>
    <row r="41" spans="1:20" x14ac:dyDescent="0.2">
      <c r="G41" s="70"/>
      <c r="J41" s="82"/>
    </row>
    <row r="42" spans="1:20" x14ac:dyDescent="0.2">
      <c r="G42" s="70"/>
      <c r="J42" s="82"/>
    </row>
    <row r="43" spans="1:20" x14ac:dyDescent="0.2">
      <c r="J43" s="82"/>
    </row>
    <row r="44" spans="1:20" x14ac:dyDescent="0.2">
      <c r="J44" s="83"/>
    </row>
    <row r="45" spans="1:20" x14ac:dyDescent="0.2">
      <c r="J45" s="82"/>
    </row>
    <row r="46" spans="1:20" x14ac:dyDescent="0.2">
      <c r="J46" s="82"/>
    </row>
    <row r="47" spans="1:20" x14ac:dyDescent="0.2">
      <c r="J47" s="81"/>
    </row>
    <row r="48" spans="1:20" x14ac:dyDescent="0.2">
      <c r="J48" s="82"/>
    </row>
    <row r="49" spans="10:10" x14ac:dyDescent="0.2">
      <c r="J49" s="82"/>
    </row>
    <row r="50" spans="10:10" x14ac:dyDescent="0.2">
      <c r="J50" s="82"/>
    </row>
    <row r="51" spans="10:10" x14ac:dyDescent="0.2">
      <c r="J51" s="83"/>
    </row>
    <row r="52" spans="10:10" x14ac:dyDescent="0.2">
      <c r="J52" s="82"/>
    </row>
    <row r="53" spans="10:10" x14ac:dyDescent="0.2">
      <c r="J53" s="82"/>
    </row>
    <row r="54" spans="10:10" x14ac:dyDescent="0.2">
      <c r="J54" s="82"/>
    </row>
    <row r="55" spans="10:10" x14ac:dyDescent="0.2">
      <c r="J55" s="83"/>
    </row>
    <row r="56" spans="10:10" x14ac:dyDescent="0.2">
      <c r="J56" s="82"/>
    </row>
    <row r="57" spans="10:10" x14ac:dyDescent="0.2">
      <c r="J57" s="82"/>
    </row>
    <row r="58" spans="10:10" x14ac:dyDescent="0.2">
      <c r="J58" s="82"/>
    </row>
    <row r="59" spans="10:10" x14ac:dyDescent="0.2">
      <c r="J59" s="82"/>
    </row>
    <row r="60" spans="10:10" x14ac:dyDescent="0.2">
      <c r="J60" s="82"/>
    </row>
    <row r="61" spans="10:10" x14ac:dyDescent="0.2">
      <c r="J61" s="82"/>
    </row>
    <row r="62" spans="10:10" x14ac:dyDescent="0.2">
      <c r="J62" s="82"/>
    </row>
    <row r="63" spans="10:10" x14ac:dyDescent="0.2">
      <c r="J63" s="82"/>
    </row>
    <row r="64" spans="10:10" x14ac:dyDescent="0.2">
      <c r="J64" s="83"/>
    </row>
    <row r="65" spans="10:10" x14ac:dyDescent="0.2">
      <c r="J65" s="82"/>
    </row>
    <row r="66" spans="10:10" x14ac:dyDescent="0.2">
      <c r="J66" s="82"/>
    </row>
    <row r="67" spans="10:10" x14ac:dyDescent="0.2">
      <c r="J67" s="81"/>
    </row>
    <row r="68" spans="10:10" x14ac:dyDescent="0.2">
      <c r="J68" s="82"/>
    </row>
    <row r="69" spans="10:10" x14ac:dyDescent="0.2">
      <c r="J69" s="82"/>
    </row>
    <row r="70" spans="10:10" x14ac:dyDescent="0.2">
      <c r="J70" s="82"/>
    </row>
    <row r="71" spans="10:10" x14ac:dyDescent="0.2">
      <c r="J71" s="82"/>
    </row>
    <row r="72" spans="10:10" x14ac:dyDescent="0.2">
      <c r="J72" s="82"/>
    </row>
    <row r="73" spans="10:10" x14ac:dyDescent="0.2">
      <c r="J73" s="82"/>
    </row>
    <row r="74" spans="10:10" x14ac:dyDescent="0.2">
      <c r="J74" s="82"/>
    </row>
    <row r="75" spans="10:10" x14ac:dyDescent="0.2">
      <c r="J75" s="82"/>
    </row>
    <row r="76" spans="10:10" x14ac:dyDescent="0.2">
      <c r="J76" s="83"/>
    </row>
    <row r="77" spans="10:10" x14ac:dyDescent="0.2">
      <c r="J77" s="82"/>
    </row>
    <row r="78" spans="10:10" x14ac:dyDescent="0.2">
      <c r="J78" s="82"/>
    </row>
    <row r="79" spans="10:10" x14ac:dyDescent="0.2">
      <c r="J79" s="82"/>
    </row>
    <row r="80" spans="10:10" x14ac:dyDescent="0.2">
      <c r="J80" s="82"/>
    </row>
    <row r="81" spans="10:10" x14ac:dyDescent="0.2">
      <c r="J81" s="82"/>
    </row>
    <row r="82" spans="10:10" x14ac:dyDescent="0.2">
      <c r="J82" s="82"/>
    </row>
    <row r="83" spans="10:10" x14ac:dyDescent="0.2">
      <c r="J83" s="82"/>
    </row>
    <row r="84" spans="10:10" x14ac:dyDescent="0.2">
      <c r="J84" s="82"/>
    </row>
    <row r="85" spans="10:10" x14ac:dyDescent="0.2">
      <c r="J85" s="82"/>
    </row>
    <row r="86" spans="10:10" x14ac:dyDescent="0.2">
      <c r="J86" s="82"/>
    </row>
    <row r="87" spans="10:10" x14ac:dyDescent="0.2">
      <c r="J87" s="83"/>
    </row>
    <row r="88" spans="10:10" x14ac:dyDescent="0.2">
      <c r="J88" s="82"/>
    </row>
    <row r="89" spans="10:10" x14ac:dyDescent="0.2">
      <c r="J89" s="82"/>
    </row>
    <row r="90" spans="10:10" x14ac:dyDescent="0.2">
      <c r="J90" s="82"/>
    </row>
    <row r="91" spans="10:10" x14ac:dyDescent="0.2">
      <c r="J91" s="82"/>
    </row>
    <row r="92" spans="10:10" x14ac:dyDescent="0.2">
      <c r="J92" s="82"/>
    </row>
    <row r="93" spans="10:10" x14ac:dyDescent="0.2">
      <c r="J93" s="82"/>
    </row>
    <row r="94" spans="10:10" x14ac:dyDescent="0.2">
      <c r="J94" s="82"/>
    </row>
    <row r="95" spans="10:10" x14ac:dyDescent="0.2">
      <c r="J95" s="82"/>
    </row>
    <row r="96" spans="10:10" x14ac:dyDescent="0.2">
      <c r="J96" s="82"/>
    </row>
    <row r="97" spans="10:10" x14ac:dyDescent="0.2">
      <c r="J97" s="82"/>
    </row>
    <row r="98" spans="10:10" x14ac:dyDescent="0.2">
      <c r="J98" s="82"/>
    </row>
    <row r="99" spans="10:10" x14ac:dyDescent="0.2">
      <c r="J99" s="82"/>
    </row>
    <row r="100" spans="10:10" x14ac:dyDescent="0.2">
      <c r="J100" s="82"/>
    </row>
    <row r="101" spans="10:10" x14ac:dyDescent="0.2">
      <c r="J101" s="82"/>
    </row>
    <row r="102" spans="10:10" x14ac:dyDescent="0.2">
      <c r="J102" s="83"/>
    </row>
    <row r="103" spans="10:10" x14ac:dyDescent="0.2">
      <c r="J103" s="82"/>
    </row>
    <row r="104" spans="10:10" x14ac:dyDescent="0.2">
      <c r="J104" s="82"/>
    </row>
    <row r="105" spans="10:10" x14ac:dyDescent="0.2">
      <c r="J105" s="82"/>
    </row>
    <row r="106" spans="10:10" x14ac:dyDescent="0.2">
      <c r="J106" s="82"/>
    </row>
    <row r="107" spans="10:10" x14ac:dyDescent="0.2">
      <c r="J107" s="82"/>
    </row>
    <row r="108" spans="10:10" x14ac:dyDescent="0.2">
      <c r="J108" s="82"/>
    </row>
    <row r="109" spans="10:10" x14ac:dyDescent="0.2">
      <c r="J109" s="82"/>
    </row>
    <row r="110" spans="10:10" x14ac:dyDescent="0.2">
      <c r="J110" s="82"/>
    </row>
    <row r="111" spans="10:10" x14ac:dyDescent="0.2">
      <c r="J111" s="84"/>
    </row>
    <row r="112" spans="10:10" x14ac:dyDescent="0.2">
      <c r="J112" s="82"/>
    </row>
    <row r="113" spans="2:10" x14ac:dyDescent="0.2">
      <c r="J113" s="82"/>
    </row>
    <row r="114" spans="2:10" x14ac:dyDescent="0.2">
      <c r="J114" s="79"/>
    </row>
    <row r="115" spans="2:10" x14ac:dyDescent="0.2">
      <c r="J115" s="80"/>
    </row>
    <row r="116" spans="2:10" x14ac:dyDescent="0.2">
      <c r="J116" s="80"/>
    </row>
    <row r="117" spans="2:10" x14ac:dyDescent="0.2">
      <c r="J117" s="80"/>
    </row>
    <row r="118" spans="2:10" x14ac:dyDescent="0.2">
      <c r="J118" s="80"/>
    </row>
    <row r="119" spans="2:10" x14ac:dyDescent="0.2">
      <c r="J119" s="80"/>
    </row>
    <row r="120" spans="2:10" x14ac:dyDescent="0.2">
      <c r="B120" s="85"/>
      <c r="J120" s="80"/>
    </row>
    <row r="121" spans="2:10" x14ac:dyDescent="0.2">
      <c r="B121" s="86"/>
      <c r="J121" s="80"/>
    </row>
    <row r="122" spans="2:10" x14ac:dyDescent="0.2">
      <c r="B122" s="86"/>
      <c r="J122" s="79"/>
    </row>
    <row r="123" spans="2:10" x14ac:dyDescent="0.2">
      <c r="B123" s="86"/>
      <c r="J123" s="80"/>
    </row>
    <row r="124" spans="2:10" x14ac:dyDescent="0.2">
      <c r="B124" s="87"/>
      <c r="J124" s="80"/>
    </row>
    <row r="125" spans="2:10" x14ac:dyDescent="0.2">
      <c r="B125" s="86"/>
      <c r="J125" s="80"/>
    </row>
    <row r="126" spans="2:10" x14ac:dyDescent="0.2">
      <c r="B126" s="86"/>
      <c r="J126" s="80"/>
    </row>
    <row r="127" spans="2:10" x14ac:dyDescent="0.2">
      <c r="B127" s="86"/>
      <c r="J127" s="80"/>
    </row>
    <row r="128" spans="2:10" x14ac:dyDescent="0.2">
      <c r="B128" s="86"/>
      <c r="J128" s="80"/>
    </row>
    <row r="129" spans="2:10" x14ac:dyDescent="0.2">
      <c r="B129" s="86"/>
      <c r="J129" s="80"/>
    </row>
    <row r="130" spans="2:10" x14ac:dyDescent="0.2">
      <c r="B130" s="87"/>
      <c r="J130" s="80"/>
    </row>
    <row r="131" spans="2:10" x14ac:dyDescent="0.2">
      <c r="B131" s="86"/>
      <c r="J131" s="80"/>
    </row>
    <row r="132" spans="2:10" x14ac:dyDescent="0.2">
      <c r="B132" s="86"/>
      <c r="J132" s="80"/>
    </row>
    <row r="133" spans="2:10" x14ac:dyDescent="0.2">
      <c r="B133" s="86"/>
      <c r="J133" s="80"/>
    </row>
    <row r="134" spans="2:10" x14ac:dyDescent="0.2">
      <c r="B134" s="86"/>
    </row>
    <row r="135" spans="2:10" x14ac:dyDescent="0.2">
      <c r="B135" s="86"/>
    </row>
    <row r="136" spans="2:10" x14ac:dyDescent="0.2">
      <c r="B136" s="86"/>
    </row>
    <row r="137" spans="2:10" x14ac:dyDescent="0.2">
      <c r="B137" s="86"/>
    </row>
    <row r="138" spans="2:10" x14ac:dyDescent="0.2">
      <c r="B138" s="86"/>
    </row>
    <row r="139" spans="2:10" x14ac:dyDescent="0.2">
      <c r="B139" s="87"/>
    </row>
    <row r="140" spans="2:10" x14ac:dyDescent="0.2">
      <c r="B140" s="86"/>
    </row>
    <row r="141" spans="2:10" x14ac:dyDescent="0.2">
      <c r="B141" s="86"/>
    </row>
    <row r="142" spans="2:10" x14ac:dyDescent="0.2">
      <c r="B142" s="87"/>
    </row>
    <row r="143" spans="2:10" x14ac:dyDescent="0.2">
      <c r="B143" s="86"/>
    </row>
    <row r="144" spans="2:10" x14ac:dyDescent="0.2">
      <c r="B144" s="86"/>
    </row>
    <row r="145" spans="2:2" x14ac:dyDescent="0.2">
      <c r="B145" s="87"/>
    </row>
    <row r="146" spans="2:2" x14ac:dyDescent="0.2">
      <c r="B146" s="86"/>
    </row>
    <row r="147" spans="2:2" x14ac:dyDescent="0.2">
      <c r="B147" s="86"/>
    </row>
    <row r="148" spans="2:2" x14ac:dyDescent="0.2">
      <c r="B148" s="86"/>
    </row>
    <row r="149" spans="2:2" x14ac:dyDescent="0.2">
      <c r="B149" s="86"/>
    </row>
    <row r="150" spans="2:2" x14ac:dyDescent="0.2">
      <c r="B150" s="87"/>
    </row>
    <row r="151" spans="2:2" x14ac:dyDescent="0.2">
      <c r="B151" s="86"/>
    </row>
    <row r="152" spans="2:2" x14ac:dyDescent="0.2">
      <c r="B152" s="86"/>
    </row>
    <row r="153" spans="2:2" x14ac:dyDescent="0.2">
      <c r="B153" s="86"/>
    </row>
    <row r="154" spans="2:2" x14ac:dyDescent="0.2">
      <c r="B154" s="85"/>
    </row>
    <row r="155" spans="2:2" x14ac:dyDescent="0.2">
      <c r="B155" s="86"/>
    </row>
    <row r="156" spans="2:2" x14ac:dyDescent="0.2">
      <c r="B156" s="86"/>
    </row>
    <row r="157" spans="2:2" x14ac:dyDescent="0.2">
      <c r="B157" s="86"/>
    </row>
    <row r="158" spans="2:2" x14ac:dyDescent="0.2">
      <c r="B158" s="86"/>
    </row>
    <row r="159" spans="2:2" x14ac:dyDescent="0.2">
      <c r="B159" s="86"/>
    </row>
    <row r="160" spans="2:2" x14ac:dyDescent="0.2">
      <c r="B160" s="87"/>
    </row>
    <row r="161" spans="2:2" x14ac:dyDescent="0.2">
      <c r="B161" s="86"/>
    </row>
    <row r="162" spans="2:2" x14ac:dyDescent="0.2">
      <c r="B162" s="86"/>
    </row>
    <row r="163" spans="2:2" x14ac:dyDescent="0.2">
      <c r="B163" s="86"/>
    </row>
    <row r="164" spans="2:2" x14ac:dyDescent="0.2">
      <c r="B164" s="86"/>
    </row>
    <row r="165" spans="2:2" x14ac:dyDescent="0.2">
      <c r="B165" s="86"/>
    </row>
    <row r="166" spans="2:2" x14ac:dyDescent="0.2">
      <c r="B166" s="86"/>
    </row>
    <row r="167" spans="2:2" x14ac:dyDescent="0.2">
      <c r="B167" s="86"/>
    </row>
    <row r="168" spans="2:2" x14ac:dyDescent="0.2">
      <c r="B168" s="86"/>
    </row>
    <row r="169" spans="2:2" x14ac:dyDescent="0.2">
      <c r="B169" s="86"/>
    </row>
    <row r="170" spans="2:2" x14ac:dyDescent="0.2">
      <c r="B170" s="87"/>
    </row>
    <row r="171" spans="2:2" x14ac:dyDescent="0.2">
      <c r="B171" s="86"/>
    </row>
    <row r="172" spans="2:2" x14ac:dyDescent="0.2">
      <c r="B172" s="86"/>
    </row>
    <row r="173" spans="2:2" x14ac:dyDescent="0.2">
      <c r="B173" s="86"/>
    </row>
    <row r="174" spans="2:2" x14ac:dyDescent="0.2">
      <c r="B174" s="86"/>
    </row>
    <row r="175" spans="2:2" x14ac:dyDescent="0.2">
      <c r="B175" s="86"/>
    </row>
    <row r="176" spans="2:2" x14ac:dyDescent="0.2">
      <c r="B176" s="86"/>
    </row>
    <row r="177" spans="2:2" x14ac:dyDescent="0.2">
      <c r="B177" s="86"/>
    </row>
    <row r="178" spans="2:2" x14ac:dyDescent="0.2">
      <c r="B178" s="86"/>
    </row>
    <row r="179" spans="2:2" x14ac:dyDescent="0.2">
      <c r="B179" s="87"/>
    </row>
    <row r="180" spans="2:2" x14ac:dyDescent="0.2">
      <c r="B180" s="86"/>
    </row>
    <row r="181" spans="2:2" x14ac:dyDescent="0.2">
      <c r="B181" s="86"/>
    </row>
    <row r="182" spans="2:2" x14ac:dyDescent="0.2">
      <c r="B182" s="86"/>
    </row>
    <row r="183" spans="2:2" x14ac:dyDescent="0.2">
      <c r="B183" s="86"/>
    </row>
    <row r="184" spans="2:2" x14ac:dyDescent="0.2">
      <c r="B184" s="86"/>
    </row>
    <row r="185" spans="2:2" x14ac:dyDescent="0.2">
      <c r="B185" s="86"/>
    </row>
    <row r="186" spans="2:2" x14ac:dyDescent="0.2">
      <c r="B186" s="86"/>
    </row>
    <row r="187" spans="2:2" x14ac:dyDescent="0.2">
      <c r="B187" s="86"/>
    </row>
    <row r="188" spans="2:2" x14ac:dyDescent="0.2">
      <c r="B188" s="86"/>
    </row>
    <row r="189" spans="2:2" x14ac:dyDescent="0.2">
      <c r="B189" s="86"/>
    </row>
    <row r="190" spans="2:2" x14ac:dyDescent="0.2">
      <c r="B190" s="88"/>
    </row>
    <row r="191" spans="2:2" x14ac:dyDescent="0.2">
      <c r="B191" s="86"/>
    </row>
    <row r="192" spans="2:2" x14ac:dyDescent="0.2">
      <c r="B192" s="86"/>
    </row>
    <row r="193" spans="2:2" x14ac:dyDescent="0.2">
      <c r="B193" s="86"/>
    </row>
    <row r="194" spans="2:2" x14ac:dyDescent="0.2">
      <c r="B194" s="86"/>
    </row>
    <row r="195" spans="2:2" x14ac:dyDescent="0.2">
      <c r="B195" s="86"/>
    </row>
    <row r="196" spans="2:2" x14ac:dyDescent="0.2">
      <c r="B196" s="89"/>
    </row>
    <row r="197" spans="2:2" x14ac:dyDescent="0.2">
      <c r="B197" s="90"/>
    </row>
    <row r="198" spans="2:2" x14ac:dyDescent="0.2">
      <c r="B198" s="90"/>
    </row>
    <row r="199" spans="2:2" x14ac:dyDescent="0.2">
      <c r="B199" s="90"/>
    </row>
    <row r="200" spans="2:2" x14ac:dyDescent="0.2">
      <c r="B200" s="90"/>
    </row>
    <row r="201" spans="2:2" x14ac:dyDescent="0.2">
      <c r="B201" s="90"/>
    </row>
    <row r="202" spans="2:2" x14ac:dyDescent="0.2">
      <c r="B202" s="90"/>
    </row>
    <row r="203" spans="2:2" x14ac:dyDescent="0.2">
      <c r="B203" s="90"/>
    </row>
    <row r="204" spans="2:2" x14ac:dyDescent="0.2">
      <c r="B204" s="89"/>
    </row>
    <row r="205" spans="2:2" x14ac:dyDescent="0.2">
      <c r="B205" s="90"/>
    </row>
    <row r="206" spans="2:2" x14ac:dyDescent="0.2">
      <c r="B206" s="90"/>
    </row>
    <row r="207" spans="2:2" x14ac:dyDescent="0.2">
      <c r="B207" s="90"/>
    </row>
    <row r="208" spans="2:2" x14ac:dyDescent="0.2">
      <c r="B208" s="90"/>
    </row>
    <row r="209" spans="2:2" x14ac:dyDescent="0.2">
      <c r="B209" s="90"/>
    </row>
    <row r="210" spans="2:2" x14ac:dyDescent="0.2">
      <c r="B210" s="90"/>
    </row>
    <row r="211" spans="2:2" x14ac:dyDescent="0.2">
      <c r="B211" s="90"/>
    </row>
    <row r="212" spans="2:2" x14ac:dyDescent="0.2">
      <c r="B212" s="90"/>
    </row>
    <row r="213" spans="2:2" x14ac:dyDescent="0.2">
      <c r="B213" s="90"/>
    </row>
    <row r="214" spans="2:2" x14ac:dyDescent="0.2">
      <c r="B214" s="90"/>
    </row>
    <row r="215" spans="2:2" x14ac:dyDescent="0.2">
      <c r="B215" s="90"/>
    </row>
  </sheetData>
  <sheetProtection selectLockedCells="1"/>
  <sortState ref="J53:J55">
    <sortCondition ref="J29:J31"/>
  </sortState>
  <mergeCells count="10">
    <mergeCell ref="G4:I4"/>
    <mergeCell ref="G5:I5"/>
    <mergeCell ref="C11:D11"/>
    <mergeCell ref="C12:D12"/>
    <mergeCell ref="C13:D13"/>
    <mergeCell ref="C6:D6"/>
    <mergeCell ref="C7:D7"/>
    <mergeCell ref="C8:D8"/>
    <mergeCell ref="C9:D9"/>
    <mergeCell ref="C10:D10"/>
  </mergeCells>
  <phoneticPr fontId="30" type="noConversion"/>
  <pageMargins left="0" right="0" top="0" bottom="0" header="0" footer="0"/>
  <pageSetup paperSize="8" scale="97" orientation="portrait" verticalDpi="2" r:id="rId1"/>
  <headerFooter alignWithMargins="0">
    <oddFooter>&amp;L&amp;D&amp;C&amp; Template: &amp;A
&amp;F&amp;R&amp;P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Y511"/>
  <sheetViews>
    <sheetView showGridLines="0" tabSelected="1" topLeftCell="G25" zoomScaleNormal="100" zoomScaleSheetLayoutView="87" workbookViewId="0">
      <pane ySplit="12" topLeftCell="A37" activePane="bottomLeft" state="frozen"/>
      <selection activeCell="A25" sqref="A25"/>
      <selection pane="bottomLeft" activeCell="L136" sqref="L136"/>
    </sheetView>
  </sheetViews>
  <sheetFormatPr defaultRowHeight="12.75" x14ac:dyDescent="0.2"/>
  <cols>
    <col min="1" max="1" width="11.7109375" customWidth="1"/>
    <col min="2" max="2" width="15" customWidth="1"/>
    <col min="3" max="3" width="10.42578125" customWidth="1"/>
    <col min="4" max="4" width="7.7109375" customWidth="1"/>
    <col min="5" max="5" width="12.28515625" customWidth="1"/>
    <col min="6" max="6" width="11.140625" style="57" customWidth="1"/>
    <col min="7" max="7" width="26.140625" customWidth="1"/>
    <col min="8" max="8" width="9.7109375" style="57" customWidth="1"/>
    <col min="9" max="9" width="8.28515625" style="157" customWidth="1"/>
    <col min="10" max="10" width="21.140625" customWidth="1"/>
    <col min="11" max="11" width="13.28515625" customWidth="1"/>
    <col min="12" max="12" width="36.42578125" style="57" customWidth="1"/>
    <col min="13" max="13" width="14.140625" customWidth="1"/>
    <col min="14" max="14" width="42.5703125" customWidth="1"/>
    <col min="15" max="15" width="11.7109375" style="57" customWidth="1"/>
    <col min="16" max="16" width="7.7109375" style="65" customWidth="1"/>
    <col min="17" max="17" width="14.7109375" style="65" customWidth="1"/>
    <col min="18" max="18" width="7.140625" style="65" customWidth="1"/>
    <col min="19" max="19" width="7.42578125" style="65" customWidth="1"/>
    <col min="20" max="20" width="17.7109375" style="57" customWidth="1"/>
    <col min="21" max="21" width="15.5703125" customWidth="1"/>
    <col min="22" max="22" width="75.28515625" style="199" customWidth="1"/>
    <col min="25" max="25" width="9.140625" style="172"/>
  </cols>
  <sheetData>
    <row r="1" spans="1:25" ht="20.25" x14ac:dyDescent="0.3">
      <c r="A1" s="38"/>
      <c r="B1" s="39" t="str">
        <f>IF(Cover!D27="","[DNSP Name]", Cover!D27)</f>
        <v>United Energy</v>
      </c>
      <c r="C1" s="39"/>
      <c r="D1" s="38"/>
      <c r="E1" s="38"/>
      <c r="F1" s="55"/>
      <c r="G1" s="38"/>
      <c r="H1" s="55"/>
      <c r="I1" s="158"/>
      <c r="J1" s="38"/>
      <c r="K1" s="38"/>
      <c r="L1" s="91"/>
      <c r="M1" s="38"/>
      <c r="N1" s="38"/>
      <c r="O1" s="55"/>
      <c r="P1" s="64"/>
      <c r="Q1" s="64"/>
      <c r="R1" s="64"/>
      <c r="S1" s="64"/>
      <c r="T1" s="55"/>
      <c r="U1" s="38"/>
      <c r="V1" s="192"/>
      <c r="Y1" s="170"/>
    </row>
    <row r="2" spans="1:25" ht="20.25" x14ac:dyDescent="0.3">
      <c r="A2" s="38"/>
      <c r="B2" s="39" t="s">
        <v>8</v>
      </c>
      <c r="C2" s="39"/>
      <c r="D2" s="38"/>
      <c r="E2" s="38"/>
      <c r="F2" s="55"/>
      <c r="G2" s="38"/>
      <c r="H2" s="55"/>
      <c r="I2" s="158"/>
      <c r="J2" s="38"/>
      <c r="K2" s="38"/>
      <c r="L2" s="91"/>
      <c r="M2" s="38"/>
      <c r="N2" s="38"/>
      <c r="O2" s="55"/>
      <c r="P2" s="64"/>
      <c r="Q2" s="64"/>
      <c r="R2" s="64"/>
      <c r="S2" s="64"/>
      <c r="T2" s="55"/>
      <c r="U2" s="38"/>
      <c r="V2" s="192"/>
      <c r="Y2" s="170"/>
    </row>
    <row r="3" spans="1:25" ht="20.25" x14ac:dyDescent="0.3">
      <c r="A3" s="38"/>
      <c r="B3" s="39" t="str">
        <f>IF(Cover!D33="","[Year]",Cover!D33)</f>
        <v>2018/19</v>
      </c>
      <c r="C3" s="39"/>
      <c r="D3" s="38"/>
      <c r="E3" s="38"/>
      <c r="F3" s="55"/>
      <c r="G3" s="38"/>
      <c r="H3" s="55"/>
      <c r="I3" s="158"/>
      <c r="J3" s="38"/>
      <c r="K3" s="38"/>
      <c r="L3" s="91"/>
      <c r="M3" s="38"/>
      <c r="N3" s="38"/>
      <c r="O3" s="55"/>
      <c r="P3" s="64"/>
      <c r="Q3" s="64"/>
      <c r="R3" s="64"/>
      <c r="S3" s="64"/>
      <c r="T3" s="55"/>
      <c r="U3" s="38"/>
      <c r="V3" s="192"/>
      <c r="Y3" s="170"/>
    </row>
    <row r="4" spans="1:25" s="57" customFormat="1" ht="20.25" x14ac:dyDescent="0.3">
      <c r="A4" s="164"/>
      <c r="B4" s="39"/>
      <c r="C4" s="39"/>
      <c r="D4" s="164"/>
      <c r="E4" s="164"/>
      <c r="F4" s="164"/>
      <c r="G4" s="164"/>
      <c r="H4" s="164"/>
      <c r="I4" s="158"/>
      <c r="J4" s="164"/>
      <c r="K4" s="164"/>
      <c r="L4" s="164"/>
      <c r="M4" s="164"/>
      <c r="N4" s="164"/>
      <c r="O4" s="164"/>
      <c r="P4" s="64"/>
      <c r="Q4" s="64"/>
      <c r="R4" s="64"/>
      <c r="S4" s="64"/>
      <c r="T4" s="164"/>
      <c r="U4" s="164"/>
      <c r="V4" s="192"/>
    </row>
    <row r="5" spans="1:25" s="57" customFormat="1" x14ac:dyDescent="0.2">
      <c r="A5" s="164"/>
      <c r="B5" s="31" t="s">
        <v>0</v>
      </c>
      <c r="C5" s="174"/>
      <c r="D5" s="175"/>
      <c r="E5" s="175"/>
      <c r="F5" s="175"/>
      <c r="G5" s="175"/>
      <c r="H5" s="175"/>
      <c r="I5" s="175"/>
      <c r="J5" s="175"/>
      <c r="K5" s="175"/>
      <c r="L5" s="175"/>
      <c r="M5" s="175"/>
      <c r="N5" s="175"/>
      <c r="O5" s="175"/>
      <c r="P5" s="176"/>
      <c r="Q5" s="176"/>
      <c r="R5" s="176"/>
      <c r="S5" s="176"/>
      <c r="T5" s="175"/>
      <c r="U5" s="175"/>
      <c r="V5" s="193"/>
    </row>
    <row r="6" spans="1:25" s="57" customFormat="1" x14ac:dyDescent="0.2">
      <c r="A6" s="168"/>
      <c r="B6" s="177"/>
      <c r="C6" s="178"/>
      <c r="D6" s="179"/>
      <c r="E6" s="179"/>
      <c r="F6" s="179"/>
      <c r="G6" s="179"/>
      <c r="H6" s="179"/>
      <c r="I6" s="179"/>
      <c r="J6" s="179"/>
      <c r="K6" s="179"/>
      <c r="L6" s="179"/>
      <c r="M6" s="179"/>
      <c r="N6" s="179"/>
      <c r="O6" s="179"/>
      <c r="P6" s="180"/>
      <c r="Q6" s="180"/>
      <c r="R6" s="180"/>
      <c r="S6" s="180"/>
      <c r="T6" s="179"/>
      <c r="U6" s="179"/>
      <c r="V6" s="194"/>
    </row>
    <row r="7" spans="1:25" s="57" customFormat="1" x14ac:dyDescent="0.2">
      <c r="A7" s="164"/>
      <c r="B7" s="272" t="s">
        <v>393</v>
      </c>
      <c r="C7" s="273"/>
      <c r="D7" s="273"/>
      <c r="E7" s="273"/>
      <c r="F7" s="273"/>
      <c r="G7" s="273"/>
      <c r="H7" s="273"/>
      <c r="I7" s="273"/>
      <c r="J7" s="273"/>
      <c r="K7" s="273"/>
      <c r="L7" s="273"/>
      <c r="M7" s="273"/>
      <c r="N7" s="273"/>
      <c r="O7" s="273"/>
      <c r="P7" s="273"/>
      <c r="Q7" s="273"/>
      <c r="R7" s="273"/>
      <c r="S7" s="273"/>
      <c r="T7" s="273"/>
      <c r="U7" s="273"/>
      <c r="V7" s="274"/>
    </row>
    <row r="8" spans="1:25" s="57" customFormat="1" ht="12.75" customHeight="1" x14ac:dyDescent="0.2">
      <c r="A8" s="164"/>
      <c r="B8" s="181"/>
      <c r="C8" s="182"/>
      <c r="D8" s="182"/>
      <c r="E8" s="182"/>
      <c r="F8" s="182"/>
      <c r="G8" s="182"/>
      <c r="H8" s="182"/>
      <c r="I8" s="182"/>
      <c r="J8" s="182"/>
      <c r="K8" s="182"/>
      <c r="L8" s="182"/>
      <c r="M8" s="182"/>
      <c r="N8" s="182"/>
      <c r="O8" s="182"/>
      <c r="P8" s="182"/>
      <c r="Q8" s="182"/>
      <c r="R8" s="182"/>
      <c r="S8" s="182"/>
      <c r="T8" s="182"/>
      <c r="U8" s="182"/>
      <c r="V8" s="195"/>
      <c r="Y8" s="170"/>
    </row>
    <row r="9" spans="1:25" s="57" customFormat="1" x14ac:dyDescent="0.2">
      <c r="A9" s="164"/>
      <c r="B9" s="275" t="s">
        <v>212</v>
      </c>
      <c r="C9" s="276"/>
      <c r="D9" s="276"/>
      <c r="E9" s="276"/>
      <c r="F9" s="276"/>
      <c r="G9" s="276"/>
      <c r="H9" s="276"/>
      <c r="I9" s="276"/>
      <c r="J9" s="276"/>
      <c r="K9" s="276"/>
      <c r="L9" s="276"/>
      <c r="M9" s="276"/>
      <c r="N9" s="276"/>
      <c r="O9" s="276"/>
      <c r="P9" s="276"/>
      <c r="Q9" s="276"/>
      <c r="R9" s="276"/>
      <c r="S9" s="276"/>
      <c r="T9" s="276"/>
      <c r="U9" s="276"/>
      <c r="V9" s="277"/>
      <c r="Y9" s="170"/>
    </row>
    <row r="10" spans="1:25" s="57" customFormat="1" ht="12.75" customHeight="1" x14ac:dyDescent="0.2">
      <c r="A10" s="164"/>
      <c r="B10" s="181"/>
      <c r="C10" s="182"/>
      <c r="D10" s="182"/>
      <c r="E10" s="182"/>
      <c r="F10" s="182"/>
      <c r="G10" s="182"/>
      <c r="H10" s="182"/>
      <c r="I10" s="182"/>
      <c r="J10" s="182"/>
      <c r="K10" s="182"/>
      <c r="L10" s="182"/>
      <c r="M10" s="182"/>
      <c r="N10" s="182"/>
      <c r="O10" s="182"/>
      <c r="P10" s="183"/>
      <c r="Q10" s="183"/>
      <c r="R10" s="183"/>
      <c r="S10" s="183"/>
      <c r="T10" s="182"/>
      <c r="U10" s="182"/>
      <c r="V10" s="195"/>
      <c r="Y10" s="170"/>
    </row>
    <row r="11" spans="1:25" s="57" customFormat="1" x14ac:dyDescent="0.2">
      <c r="A11" s="164"/>
      <c r="B11" s="272" t="s">
        <v>394</v>
      </c>
      <c r="C11" s="273"/>
      <c r="D11" s="182"/>
      <c r="E11" s="182"/>
      <c r="F11" s="182"/>
      <c r="G11" s="182"/>
      <c r="H11" s="182"/>
      <c r="I11" s="182"/>
      <c r="J11" s="182"/>
      <c r="K11" s="182"/>
      <c r="L11" s="182"/>
      <c r="M11" s="182"/>
      <c r="N11" s="182"/>
      <c r="O11" s="182"/>
      <c r="P11" s="183"/>
      <c r="Q11" s="183"/>
      <c r="R11" s="183"/>
      <c r="S11" s="183"/>
      <c r="T11" s="182"/>
      <c r="U11" s="182"/>
      <c r="V11" s="195"/>
      <c r="Y11" s="170"/>
    </row>
    <row r="12" spans="1:25" s="57" customFormat="1" ht="12.75" customHeight="1" x14ac:dyDescent="0.2">
      <c r="A12" s="164"/>
      <c r="B12" s="181"/>
      <c r="C12" s="182"/>
      <c r="D12" s="182"/>
      <c r="E12" s="182"/>
      <c r="F12" s="182"/>
      <c r="G12" s="182"/>
      <c r="H12" s="182"/>
      <c r="I12" s="182"/>
      <c r="J12" s="182"/>
      <c r="K12" s="182"/>
      <c r="L12" s="182"/>
      <c r="M12" s="182"/>
      <c r="N12" s="182"/>
      <c r="O12" s="182"/>
      <c r="P12" s="183"/>
      <c r="Q12" s="183"/>
      <c r="R12" s="183"/>
      <c r="S12" s="183"/>
      <c r="T12" s="182"/>
      <c r="U12" s="182"/>
      <c r="V12" s="195"/>
      <c r="Y12" s="170"/>
    </row>
    <row r="13" spans="1:25" s="57" customFormat="1" x14ac:dyDescent="0.2">
      <c r="A13" s="168"/>
      <c r="B13" s="278" t="s">
        <v>213</v>
      </c>
      <c r="C13" s="273"/>
      <c r="D13" s="273"/>
      <c r="E13" s="273"/>
      <c r="F13" s="273"/>
      <c r="G13" s="273"/>
      <c r="H13" s="273"/>
      <c r="I13" s="273"/>
      <c r="J13" s="273"/>
      <c r="K13" s="273"/>
      <c r="L13" s="273"/>
      <c r="M13" s="182"/>
      <c r="N13" s="182"/>
      <c r="O13" s="182"/>
      <c r="P13" s="183"/>
      <c r="Q13" s="183"/>
      <c r="R13" s="183"/>
      <c r="S13" s="183"/>
      <c r="T13" s="182"/>
      <c r="U13" s="182"/>
      <c r="V13" s="196"/>
    </row>
    <row r="14" spans="1:25" s="57" customFormat="1" x14ac:dyDescent="0.2">
      <c r="A14" s="168"/>
      <c r="B14" s="272" t="s">
        <v>214</v>
      </c>
      <c r="C14" s="273"/>
      <c r="D14" s="273"/>
      <c r="E14" s="273"/>
      <c r="F14" s="273"/>
      <c r="G14" s="273"/>
      <c r="H14" s="273"/>
      <c r="I14" s="273"/>
      <c r="J14" s="273"/>
      <c r="K14" s="273"/>
      <c r="L14" s="273"/>
      <c r="M14" s="273"/>
      <c r="N14" s="273"/>
      <c r="O14" s="273"/>
      <c r="P14" s="273"/>
      <c r="Q14" s="273"/>
      <c r="R14" s="273"/>
      <c r="S14" s="273"/>
      <c r="T14" s="273"/>
      <c r="U14" s="273"/>
      <c r="V14" s="197"/>
    </row>
    <row r="15" spans="1:25" s="57" customFormat="1" ht="12.75" customHeight="1" x14ac:dyDescent="0.2">
      <c r="A15" s="168"/>
      <c r="B15" s="272" t="s">
        <v>215</v>
      </c>
      <c r="C15" s="273"/>
      <c r="D15" s="273"/>
      <c r="E15" s="273"/>
      <c r="F15" s="273"/>
      <c r="G15" s="273"/>
      <c r="H15" s="273"/>
      <c r="I15" s="273"/>
      <c r="J15" s="273"/>
      <c r="K15" s="273"/>
      <c r="L15" s="273"/>
      <c r="M15" s="273"/>
      <c r="N15" s="273"/>
      <c r="O15" s="273"/>
      <c r="P15" s="273"/>
      <c r="Q15" s="273"/>
      <c r="R15" s="273"/>
      <c r="S15" s="273"/>
      <c r="T15" s="182"/>
      <c r="U15" s="182"/>
      <c r="V15" s="196"/>
      <c r="Y15" s="170"/>
    </row>
    <row r="16" spans="1:25" s="57" customFormat="1" x14ac:dyDescent="0.2">
      <c r="A16" s="168"/>
      <c r="B16" s="272" t="s">
        <v>216</v>
      </c>
      <c r="C16" s="273"/>
      <c r="D16" s="273"/>
      <c r="E16" s="273"/>
      <c r="F16" s="273"/>
      <c r="G16" s="273"/>
      <c r="H16" s="273"/>
      <c r="I16" s="273"/>
      <c r="J16" s="273"/>
      <c r="K16" s="273"/>
      <c r="L16" s="273"/>
      <c r="M16" s="273"/>
      <c r="N16" s="273"/>
      <c r="O16" s="273"/>
      <c r="P16" s="273"/>
      <c r="Q16" s="273"/>
      <c r="R16" s="273"/>
      <c r="S16" s="273"/>
      <c r="T16" s="182"/>
      <c r="U16" s="182"/>
      <c r="V16" s="196"/>
      <c r="Y16" s="170"/>
    </row>
    <row r="17" spans="1:25" s="57" customFormat="1" x14ac:dyDescent="0.2">
      <c r="A17" s="168"/>
      <c r="B17" s="272" t="s">
        <v>217</v>
      </c>
      <c r="C17" s="273"/>
      <c r="D17" s="273"/>
      <c r="E17" s="273"/>
      <c r="F17" s="273"/>
      <c r="G17" s="273"/>
      <c r="H17" s="273"/>
      <c r="I17" s="273"/>
      <c r="J17" s="273"/>
      <c r="K17" s="273"/>
      <c r="L17" s="273"/>
      <c r="M17" s="273"/>
      <c r="N17" s="273"/>
      <c r="O17" s="273"/>
      <c r="P17" s="273"/>
      <c r="Q17" s="273"/>
      <c r="R17" s="273"/>
      <c r="S17" s="273"/>
      <c r="T17" s="182"/>
      <c r="U17" s="182"/>
      <c r="V17" s="195"/>
    </row>
    <row r="18" spans="1:25" s="57" customFormat="1" x14ac:dyDescent="0.2">
      <c r="A18" s="168"/>
      <c r="B18" s="272" t="s">
        <v>218</v>
      </c>
      <c r="C18" s="273"/>
      <c r="D18" s="273"/>
      <c r="E18" s="273"/>
      <c r="F18" s="273"/>
      <c r="G18" s="273"/>
      <c r="H18" s="273"/>
      <c r="I18" s="273"/>
      <c r="J18" s="273"/>
      <c r="K18" s="273"/>
      <c r="L18" s="273"/>
      <c r="M18" s="273"/>
      <c r="N18" s="273"/>
      <c r="O18" s="273"/>
      <c r="P18" s="273"/>
      <c r="Q18" s="273"/>
      <c r="R18" s="273"/>
      <c r="S18" s="273"/>
      <c r="T18" s="182"/>
      <c r="U18" s="182"/>
      <c r="V18" s="195"/>
    </row>
    <row r="19" spans="1:25" s="57" customFormat="1" ht="12.75" customHeight="1" x14ac:dyDescent="0.2">
      <c r="A19" s="168"/>
      <c r="B19" s="272" t="e">
        <f>"   (6) Feeder ID for the polyphase overhead line or underground cable nearest the fire start in the "&amp;#REF!&amp;" network"</f>
        <v>#REF!</v>
      </c>
      <c r="C19" s="273"/>
      <c r="D19" s="273"/>
      <c r="E19" s="273"/>
      <c r="F19" s="273"/>
      <c r="G19" s="273"/>
      <c r="H19" s="273"/>
      <c r="I19" s="273"/>
      <c r="J19" s="273"/>
      <c r="K19" s="273"/>
      <c r="L19" s="273"/>
      <c r="M19" s="273"/>
      <c r="N19" s="273"/>
      <c r="O19" s="273"/>
      <c r="P19" s="273"/>
      <c r="Q19" s="273"/>
      <c r="R19" s="273"/>
      <c r="S19" s="273"/>
      <c r="T19" s="182"/>
      <c r="U19" s="182"/>
      <c r="V19" s="195"/>
      <c r="Y19" s="170"/>
    </row>
    <row r="20" spans="1:25" s="57" customFormat="1" x14ac:dyDescent="0.2">
      <c r="A20" s="168"/>
      <c r="B20" s="272" t="s">
        <v>219</v>
      </c>
      <c r="C20" s="273"/>
      <c r="D20" s="273"/>
      <c r="E20" s="273"/>
      <c r="F20" s="273"/>
      <c r="G20" s="273"/>
      <c r="H20" s="273"/>
      <c r="I20" s="273"/>
      <c r="J20" s="273"/>
      <c r="K20" s="273"/>
      <c r="L20" s="273"/>
      <c r="M20" s="273"/>
      <c r="N20" s="273"/>
      <c r="O20" s="273"/>
      <c r="P20" s="273"/>
      <c r="Q20" s="273"/>
      <c r="R20" s="273"/>
      <c r="S20" s="273"/>
      <c r="T20" s="182"/>
      <c r="U20" s="182"/>
      <c r="V20" s="195"/>
      <c r="Y20" s="170"/>
    </row>
    <row r="21" spans="1:25" s="57" customFormat="1" ht="12.75" customHeight="1" x14ac:dyDescent="0.2">
      <c r="A21" s="168"/>
      <c r="B21" s="272" t="s">
        <v>220</v>
      </c>
      <c r="C21" s="273"/>
      <c r="D21" s="273"/>
      <c r="E21" s="273"/>
      <c r="F21" s="273"/>
      <c r="G21" s="273"/>
      <c r="H21" s="273"/>
      <c r="I21" s="273"/>
      <c r="J21" s="273"/>
      <c r="K21" s="273"/>
      <c r="L21" s="273"/>
      <c r="M21" s="273"/>
      <c r="N21" s="273"/>
      <c r="O21" s="273"/>
      <c r="P21" s="273"/>
      <c r="Q21" s="273"/>
      <c r="R21" s="273"/>
      <c r="S21" s="273"/>
      <c r="T21" s="182"/>
      <c r="U21" s="182"/>
      <c r="V21" s="195"/>
      <c r="Y21" s="170"/>
    </row>
    <row r="22" spans="1:25" s="57" customFormat="1" x14ac:dyDescent="0.2">
      <c r="A22" s="168"/>
      <c r="B22" s="272" t="s">
        <v>221</v>
      </c>
      <c r="C22" s="273"/>
      <c r="D22" s="273"/>
      <c r="E22" s="273"/>
      <c r="F22" s="273"/>
      <c r="G22" s="273"/>
      <c r="H22" s="273"/>
      <c r="I22" s="273"/>
      <c r="J22" s="273"/>
      <c r="K22" s="273"/>
      <c r="L22" s="273"/>
      <c r="M22" s="273"/>
      <c r="N22" s="273"/>
      <c r="O22" s="273"/>
      <c r="P22" s="273"/>
      <c r="Q22" s="273"/>
      <c r="R22" s="273"/>
      <c r="S22" s="273"/>
      <c r="T22" s="273"/>
      <c r="U22" s="273"/>
      <c r="V22" s="274"/>
      <c r="Y22" s="170"/>
    </row>
    <row r="23" spans="1:25" s="57" customFormat="1" ht="12.75" customHeight="1" x14ac:dyDescent="0.2">
      <c r="A23" s="168"/>
      <c r="B23" s="272" t="s">
        <v>222</v>
      </c>
      <c r="C23" s="273"/>
      <c r="D23" s="273"/>
      <c r="E23" s="273"/>
      <c r="F23" s="273"/>
      <c r="G23" s="273"/>
      <c r="H23" s="273"/>
      <c r="I23" s="273"/>
      <c r="J23" s="273"/>
      <c r="K23" s="273"/>
      <c r="L23" s="273"/>
      <c r="M23" s="273"/>
      <c r="N23" s="273"/>
      <c r="O23" s="273"/>
      <c r="P23" s="273"/>
      <c r="Q23" s="273"/>
      <c r="R23" s="273"/>
      <c r="S23" s="273"/>
      <c r="T23" s="182"/>
      <c r="U23" s="182"/>
      <c r="V23" s="195"/>
      <c r="Y23" s="170"/>
    </row>
    <row r="24" spans="1:25" s="57" customFormat="1" x14ac:dyDescent="0.2">
      <c r="A24" s="168"/>
      <c r="B24" s="272" t="s">
        <v>223</v>
      </c>
      <c r="C24" s="273"/>
      <c r="D24" s="273"/>
      <c r="E24" s="273"/>
      <c r="F24" s="273"/>
      <c r="G24" s="273"/>
      <c r="H24" s="273"/>
      <c r="I24" s="273"/>
      <c r="J24" s="273"/>
      <c r="K24" s="273"/>
      <c r="L24" s="273"/>
      <c r="M24" s="273"/>
      <c r="N24" s="273"/>
      <c r="O24" s="273"/>
      <c r="P24" s="273"/>
      <c r="Q24" s="273"/>
      <c r="R24" s="273"/>
      <c r="S24" s="273"/>
      <c r="T24" s="273"/>
      <c r="U24" s="273"/>
      <c r="V24" s="274"/>
    </row>
    <row r="25" spans="1:25" s="57" customFormat="1" x14ac:dyDescent="0.2">
      <c r="A25" s="168"/>
      <c r="B25" s="272" t="s">
        <v>224</v>
      </c>
      <c r="C25" s="273"/>
      <c r="D25" s="273"/>
      <c r="E25" s="273"/>
      <c r="F25" s="273"/>
      <c r="G25" s="273"/>
      <c r="H25" s="273"/>
      <c r="I25" s="273"/>
      <c r="J25" s="273"/>
      <c r="K25" s="273"/>
      <c r="L25" s="273"/>
      <c r="M25" s="273"/>
      <c r="N25" s="273"/>
      <c r="O25" s="273"/>
      <c r="P25" s="273"/>
      <c r="Q25" s="273"/>
      <c r="R25" s="273"/>
      <c r="S25" s="273"/>
      <c r="T25" s="182"/>
      <c r="U25" s="182"/>
      <c r="V25" s="195"/>
    </row>
    <row r="26" spans="1:25" s="57" customFormat="1" ht="12.75" customHeight="1" x14ac:dyDescent="0.2">
      <c r="A26" s="168"/>
      <c r="B26" s="272" t="s">
        <v>225</v>
      </c>
      <c r="C26" s="273"/>
      <c r="D26" s="273"/>
      <c r="E26" s="273"/>
      <c r="F26" s="273"/>
      <c r="G26" s="273"/>
      <c r="H26" s="273"/>
      <c r="I26" s="273"/>
      <c r="J26" s="273"/>
      <c r="K26" s="273"/>
      <c r="L26" s="273"/>
      <c r="M26" s="273"/>
      <c r="N26" s="273"/>
      <c r="O26" s="273"/>
      <c r="P26" s="273"/>
      <c r="Q26" s="273"/>
      <c r="R26" s="273"/>
      <c r="S26" s="273"/>
      <c r="T26" s="273"/>
      <c r="U26" s="273"/>
      <c r="V26" s="274"/>
      <c r="Y26" s="170"/>
    </row>
    <row r="27" spans="1:25" s="57" customFormat="1" x14ac:dyDescent="0.2">
      <c r="A27" s="168"/>
      <c r="B27" s="272" t="s">
        <v>395</v>
      </c>
      <c r="C27" s="279"/>
      <c r="D27" s="279"/>
      <c r="E27" s="279"/>
      <c r="F27" s="279"/>
      <c r="G27" s="279"/>
      <c r="H27" s="279"/>
      <c r="I27" s="279"/>
      <c r="J27" s="279"/>
      <c r="K27" s="279"/>
      <c r="L27" s="279"/>
      <c r="M27" s="279"/>
      <c r="N27" s="279"/>
      <c r="O27" s="279"/>
      <c r="P27" s="279"/>
      <c r="Q27" s="279"/>
      <c r="R27" s="279"/>
      <c r="S27" s="279"/>
      <c r="T27" s="279"/>
      <c r="U27" s="279"/>
      <c r="V27" s="195"/>
      <c r="Y27" s="170"/>
    </row>
    <row r="28" spans="1:25" s="57" customFormat="1" ht="12.75" customHeight="1" x14ac:dyDescent="0.2">
      <c r="A28" s="168"/>
      <c r="B28" s="272" t="s">
        <v>226</v>
      </c>
      <c r="C28" s="279"/>
      <c r="D28" s="279"/>
      <c r="E28" s="279"/>
      <c r="F28" s="279"/>
      <c r="G28" s="279"/>
      <c r="H28" s="279"/>
      <c r="I28" s="279"/>
      <c r="J28" s="279"/>
      <c r="K28" s="279"/>
      <c r="L28" s="279"/>
      <c r="M28" s="279"/>
      <c r="N28" s="279"/>
      <c r="O28" s="279"/>
      <c r="P28" s="279"/>
      <c r="Q28" s="279"/>
      <c r="R28" s="279"/>
      <c r="S28" s="279"/>
      <c r="T28" s="182"/>
      <c r="U28" s="182"/>
      <c r="V28" s="195"/>
      <c r="Y28" s="170"/>
    </row>
    <row r="29" spans="1:25" s="57" customFormat="1" x14ac:dyDescent="0.2">
      <c r="A29" s="168"/>
      <c r="B29" s="272" t="s">
        <v>227</v>
      </c>
      <c r="C29" s="279"/>
      <c r="D29" s="279"/>
      <c r="E29" s="279"/>
      <c r="F29" s="279"/>
      <c r="G29" s="279"/>
      <c r="H29" s="279"/>
      <c r="I29" s="279"/>
      <c r="J29" s="279"/>
      <c r="K29" s="279"/>
      <c r="L29" s="279"/>
      <c r="M29" s="279"/>
      <c r="N29" s="279"/>
      <c r="O29" s="279"/>
      <c r="P29" s="279"/>
      <c r="Q29" s="279"/>
      <c r="R29" s="279"/>
      <c r="S29" s="279"/>
      <c r="T29" s="182"/>
      <c r="U29" s="182"/>
      <c r="V29" s="195"/>
      <c r="Y29" s="170"/>
    </row>
    <row r="30" spans="1:25" s="57" customFormat="1" ht="12.75" customHeight="1" x14ac:dyDescent="0.2">
      <c r="A30" s="168"/>
      <c r="B30" s="184"/>
      <c r="C30" s="185"/>
      <c r="D30" s="185"/>
      <c r="E30" s="185"/>
      <c r="F30" s="185"/>
      <c r="G30" s="185"/>
      <c r="H30" s="185"/>
      <c r="I30" s="185"/>
      <c r="J30" s="185"/>
      <c r="K30" s="185"/>
      <c r="L30" s="185"/>
      <c r="M30" s="185"/>
      <c r="N30" s="185"/>
      <c r="O30" s="185"/>
      <c r="P30" s="186"/>
      <c r="Q30" s="186"/>
      <c r="R30" s="186"/>
      <c r="S30" s="186"/>
      <c r="T30" s="185"/>
      <c r="U30" s="185"/>
      <c r="V30" s="198"/>
      <c r="Y30" s="170"/>
    </row>
    <row r="31" spans="1:25" ht="18" x14ac:dyDescent="0.25">
      <c r="A31" s="38"/>
      <c r="B31" s="40"/>
      <c r="C31" s="40"/>
      <c r="D31" s="168"/>
      <c r="E31" s="168"/>
      <c r="F31" s="168"/>
      <c r="G31" s="168"/>
      <c r="H31" s="168"/>
      <c r="I31" s="158"/>
      <c r="J31" s="168"/>
      <c r="K31" s="168"/>
      <c r="L31" s="168"/>
      <c r="M31" s="168"/>
      <c r="N31" s="168"/>
      <c r="O31" s="168"/>
      <c r="P31" s="64"/>
      <c r="Q31" s="64"/>
      <c r="R31" s="64"/>
      <c r="S31" s="64"/>
      <c r="T31" s="168"/>
      <c r="U31" s="168"/>
      <c r="V31" s="192"/>
      <c r="Y31" s="170"/>
    </row>
    <row r="32" spans="1:25" ht="12.6" customHeight="1" x14ac:dyDescent="0.2">
      <c r="B32" s="168"/>
      <c r="C32" s="168"/>
      <c r="D32" s="168"/>
      <c r="E32" s="168"/>
      <c r="F32" s="168"/>
      <c r="G32" s="168"/>
      <c r="H32" s="168"/>
      <c r="I32" s="158"/>
      <c r="J32" s="168"/>
      <c r="K32" s="168"/>
      <c r="L32" s="168"/>
      <c r="M32" s="168"/>
      <c r="N32" s="168"/>
      <c r="O32" s="168"/>
      <c r="P32" s="64"/>
      <c r="Q32" s="64"/>
      <c r="R32" s="64"/>
      <c r="S32" s="64"/>
      <c r="T32" s="168"/>
      <c r="U32" s="168"/>
      <c r="V32" s="192"/>
      <c r="Y32" s="170"/>
    </row>
    <row r="33" spans="2:25" ht="12.6" customHeight="1" x14ac:dyDescent="0.2">
      <c r="B33" s="58"/>
      <c r="C33" s="57"/>
      <c r="D33" s="57"/>
      <c r="E33" s="57"/>
      <c r="J33" s="57"/>
      <c r="K33" s="57"/>
      <c r="M33" s="57"/>
      <c r="N33" s="57"/>
      <c r="Q33" s="66"/>
      <c r="U33" s="228"/>
      <c r="Y33" s="170"/>
    </row>
    <row r="34" spans="2:25" s="50" customFormat="1" ht="50.1" customHeight="1" x14ac:dyDescent="0.25">
      <c r="B34" s="267" t="s">
        <v>98</v>
      </c>
      <c r="C34" s="267"/>
      <c r="D34" s="267"/>
      <c r="E34" s="267"/>
      <c r="F34" s="68"/>
      <c r="G34" s="68"/>
      <c r="H34" s="68"/>
      <c r="I34" s="159"/>
      <c r="J34" s="68"/>
      <c r="K34" s="68"/>
      <c r="L34" s="68"/>
      <c r="M34" s="68"/>
      <c r="N34" s="68"/>
      <c r="O34" s="68"/>
      <c r="P34" s="78"/>
      <c r="Q34" s="64"/>
      <c r="R34" s="64"/>
      <c r="S34" s="200"/>
      <c r="T34" s="200"/>
      <c r="V34" s="200"/>
      <c r="Y34" s="170"/>
    </row>
    <row r="35" spans="2:25" s="50" customFormat="1" ht="12.75" customHeight="1" x14ac:dyDescent="0.2">
      <c r="B35" s="168"/>
      <c r="C35" s="168"/>
      <c r="D35" s="168"/>
      <c r="E35" s="168"/>
      <c r="F35" s="168"/>
      <c r="G35" s="168"/>
      <c r="H35" s="168"/>
      <c r="I35" s="158"/>
      <c r="J35" s="168"/>
      <c r="K35" s="168"/>
      <c r="L35" s="168"/>
      <c r="M35" s="168"/>
      <c r="N35" s="168"/>
      <c r="O35" s="168"/>
      <c r="P35" s="64"/>
      <c r="Q35" s="64"/>
      <c r="R35" s="64"/>
      <c r="S35" s="64"/>
      <c r="T35" s="168"/>
      <c r="U35" s="168"/>
      <c r="V35" s="192"/>
      <c r="Y35" s="170"/>
    </row>
    <row r="36" spans="2:25" s="50" customFormat="1" ht="38.1" customHeight="1" x14ac:dyDescent="0.2">
      <c r="B36" s="169" t="s">
        <v>63</v>
      </c>
      <c r="C36" s="268" t="s">
        <v>62</v>
      </c>
      <c r="D36" s="269"/>
      <c r="E36" s="269"/>
      <c r="F36" s="269"/>
      <c r="G36" s="269"/>
      <c r="H36" s="269"/>
      <c r="I36" s="269"/>
      <c r="J36" s="269"/>
      <c r="K36" s="269"/>
      <c r="L36" s="270" t="s">
        <v>43</v>
      </c>
      <c r="M36" s="270"/>
      <c r="N36" s="271"/>
      <c r="O36" s="165" t="s">
        <v>44</v>
      </c>
      <c r="P36" s="166"/>
      <c r="Q36" s="166"/>
      <c r="R36" s="167"/>
      <c r="S36" s="67" t="s">
        <v>59</v>
      </c>
      <c r="T36" s="264" t="s">
        <v>211</v>
      </c>
      <c r="U36" s="265"/>
      <c r="V36" s="266"/>
      <c r="Y36" s="170"/>
    </row>
    <row r="37" spans="2:25" s="50" customFormat="1" ht="72" customHeight="1" x14ac:dyDescent="0.2">
      <c r="B37" s="187" t="s">
        <v>192</v>
      </c>
      <c r="C37" s="36" t="s">
        <v>69</v>
      </c>
      <c r="D37" s="36" t="s">
        <v>70</v>
      </c>
      <c r="E37" s="36" t="s">
        <v>71</v>
      </c>
      <c r="F37" s="36" t="s">
        <v>72</v>
      </c>
      <c r="G37" s="36" t="s">
        <v>229</v>
      </c>
      <c r="H37" s="36" t="s">
        <v>228</v>
      </c>
      <c r="I37" s="36" t="s">
        <v>205</v>
      </c>
      <c r="J37" s="36" t="s">
        <v>206</v>
      </c>
      <c r="K37" s="36" t="s">
        <v>207</v>
      </c>
      <c r="L37" s="188" t="s">
        <v>208</v>
      </c>
      <c r="M37" s="188" t="s">
        <v>209</v>
      </c>
      <c r="N37" s="188" t="s">
        <v>210</v>
      </c>
      <c r="O37" s="189" t="s">
        <v>97</v>
      </c>
      <c r="P37" s="189" t="s">
        <v>73</v>
      </c>
      <c r="Q37" s="189" t="s">
        <v>99</v>
      </c>
      <c r="R37" s="189" t="s">
        <v>58</v>
      </c>
      <c r="S37" s="190" t="s">
        <v>60</v>
      </c>
      <c r="T37" s="191" t="s">
        <v>100</v>
      </c>
      <c r="U37" s="191" t="s">
        <v>101</v>
      </c>
      <c r="V37" s="201" t="s">
        <v>231</v>
      </c>
      <c r="Y37" s="170"/>
    </row>
    <row r="38" spans="2:25" s="50" customFormat="1" ht="24.95" customHeight="1" x14ac:dyDescent="0.2">
      <c r="B38" s="156">
        <v>1</v>
      </c>
      <c r="C38" s="150">
        <v>43290</v>
      </c>
      <c r="D38" s="151">
        <v>4.0069444444444442E-2</v>
      </c>
      <c r="E38" s="152">
        <v>-37.817867110000002</v>
      </c>
      <c r="F38" s="152">
        <v>145.17608910000001</v>
      </c>
      <c r="G38" s="152" t="s">
        <v>435</v>
      </c>
      <c r="H38" s="152">
        <v>9751815</v>
      </c>
      <c r="I38" s="152" t="s">
        <v>127</v>
      </c>
      <c r="J38" s="160" t="s">
        <v>75</v>
      </c>
      <c r="K38" s="152" t="s">
        <v>124</v>
      </c>
      <c r="L38" s="153" t="s">
        <v>204</v>
      </c>
      <c r="M38" s="152" t="s">
        <v>79</v>
      </c>
      <c r="N38" s="153" t="s">
        <v>61</v>
      </c>
      <c r="O38" s="153" t="s">
        <v>534</v>
      </c>
      <c r="P38" s="73">
        <v>0.2</v>
      </c>
      <c r="Q38" s="154" t="s">
        <v>186</v>
      </c>
      <c r="R38" s="74">
        <v>0.1</v>
      </c>
      <c r="S38" s="74">
        <v>2.0000000000000004E-2</v>
      </c>
      <c r="T38" s="154">
        <v>1196382</v>
      </c>
      <c r="U38" s="202" t="s">
        <v>240</v>
      </c>
      <c r="V38" s="152" t="s">
        <v>230</v>
      </c>
      <c r="Y38" s="170"/>
    </row>
    <row r="39" spans="2:25" s="50" customFormat="1" ht="24.95" customHeight="1" x14ac:dyDescent="0.2">
      <c r="B39" s="156">
        <f t="shared" ref="B39:B102" si="0">B38+1</f>
        <v>2</v>
      </c>
      <c r="C39" s="150">
        <v>43304</v>
      </c>
      <c r="D39" s="151">
        <v>0.50585648148148155</v>
      </c>
      <c r="E39" s="152">
        <v>-38.319534249999997</v>
      </c>
      <c r="F39" s="152">
        <v>144.7105129</v>
      </c>
      <c r="G39" s="152" t="s">
        <v>436</v>
      </c>
      <c r="H39" s="152">
        <v>1307193</v>
      </c>
      <c r="I39" s="152" t="s">
        <v>103</v>
      </c>
      <c r="J39" s="160" t="s">
        <v>77</v>
      </c>
      <c r="K39" s="152" t="s">
        <v>124</v>
      </c>
      <c r="L39" s="153" t="s">
        <v>200</v>
      </c>
      <c r="M39" s="152" t="s">
        <v>80</v>
      </c>
      <c r="N39" s="153" t="s">
        <v>45</v>
      </c>
      <c r="O39" s="153" t="s">
        <v>534</v>
      </c>
      <c r="P39" s="73">
        <v>0.2</v>
      </c>
      <c r="Q39" s="154" t="s">
        <v>186</v>
      </c>
      <c r="R39" s="74">
        <v>0.1</v>
      </c>
      <c r="S39" s="74">
        <v>2.0000000000000004E-2</v>
      </c>
      <c r="T39" s="154">
        <v>1201097</v>
      </c>
      <c r="U39" s="202" t="s">
        <v>241</v>
      </c>
      <c r="V39" s="152" t="s">
        <v>232</v>
      </c>
      <c r="Y39" s="170"/>
    </row>
    <row r="40" spans="2:25" s="50" customFormat="1" ht="24.95" customHeight="1" x14ac:dyDescent="0.2">
      <c r="B40" s="156">
        <v>3</v>
      </c>
      <c r="C40" s="150">
        <v>43304</v>
      </c>
      <c r="D40" s="151">
        <v>0.81383101851851858</v>
      </c>
      <c r="E40" s="152">
        <v>-38.067180350000001</v>
      </c>
      <c r="F40" s="152">
        <v>145.1584551</v>
      </c>
      <c r="G40" s="152" t="s">
        <v>544</v>
      </c>
      <c r="H40" s="152">
        <v>9679025</v>
      </c>
      <c r="I40" s="202" t="s">
        <v>123</v>
      </c>
      <c r="J40" s="160" t="s">
        <v>77</v>
      </c>
      <c r="K40" s="202" t="s">
        <v>124</v>
      </c>
      <c r="L40" s="153" t="s">
        <v>81</v>
      </c>
      <c r="M40" s="152" t="s">
        <v>80</v>
      </c>
      <c r="N40" s="153" t="s">
        <v>61</v>
      </c>
      <c r="O40" s="153" t="s">
        <v>535</v>
      </c>
      <c r="P40" s="73">
        <v>1</v>
      </c>
      <c r="Q40" s="154" t="s">
        <v>186</v>
      </c>
      <c r="R40" s="74">
        <v>0.1</v>
      </c>
      <c r="S40" s="74">
        <v>0.1</v>
      </c>
      <c r="T40" s="154">
        <v>1201286</v>
      </c>
      <c r="U40" s="202" t="s">
        <v>239</v>
      </c>
      <c r="V40" s="155" t="s">
        <v>233</v>
      </c>
      <c r="Y40" s="170"/>
    </row>
    <row r="41" spans="2:25" s="50" customFormat="1" ht="24.95" customHeight="1" x14ac:dyDescent="0.2">
      <c r="B41" s="156">
        <f t="shared" si="0"/>
        <v>4</v>
      </c>
      <c r="C41" s="150">
        <v>43305</v>
      </c>
      <c r="D41" s="151">
        <v>0.78703703703703709</v>
      </c>
      <c r="E41" s="152">
        <v>-37.875149110000002</v>
      </c>
      <c r="F41" s="152">
        <v>145.12457559999999</v>
      </c>
      <c r="G41" s="152" t="s">
        <v>437</v>
      </c>
      <c r="H41" s="152">
        <v>8802801</v>
      </c>
      <c r="I41" s="202" t="s">
        <v>129</v>
      </c>
      <c r="J41" s="160" t="s">
        <v>76</v>
      </c>
      <c r="K41" s="202" t="s">
        <v>124</v>
      </c>
      <c r="L41" s="153" t="s">
        <v>91</v>
      </c>
      <c r="M41" s="152" t="s">
        <v>79</v>
      </c>
      <c r="N41" s="153" t="s">
        <v>61</v>
      </c>
      <c r="O41" s="153" t="s">
        <v>534</v>
      </c>
      <c r="P41" s="73">
        <v>0.2</v>
      </c>
      <c r="Q41" s="154" t="s">
        <v>186</v>
      </c>
      <c r="R41" s="74">
        <v>0.1</v>
      </c>
      <c r="S41" s="74">
        <v>2.0000000000000004E-2</v>
      </c>
      <c r="T41" s="154">
        <v>1201917</v>
      </c>
      <c r="U41" s="202" t="s">
        <v>238</v>
      </c>
      <c r="V41" s="152" t="s">
        <v>234</v>
      </c>
      <c r="Y41" s="170"/>
    </row>
    <row r="42" spans="2:25" s="50" customFormat="1" ht="24.95" customHeight="1" x14ac:dyDescent="0.2">
      <c r="B42" s="156">
        <f t="shared" si="0"/>
        <v>5</v>
      </c>
      <c r="C42" s="150">
        <v>43309</v>
      </c>
      <c r="D42" s="151">
        <v>0.75196759259259249</v>
      </c>
      <c r="E42" s="152">
        <v>-37.90485924</v>
      </c>
      <c r="F42" s="152">
        <v>145.12344469999999</v>
      </c>
      <c r="G42" s="152" t="s">
        <v>438</v>
      </c>
      <c r="H42" s="152">
        <v>600362</v>
      </c>
      <c r="I42" s="202" t="s">
        <v>170</v>
      </c>
      <c r="J42" s="160" t="s">
        <v>75</v>
      </c>
      <c r="K42" s="202" t="s">
        <v>124</v>
      </c>
      <c r="L42" s="153" t="s">
        <v>204</v>
      </c>
      <c r="M42" s="152" t="s">
        <v>79</v>
      </c>
      <c r="N42" s="153" t="s">
        <v>61</v>
      </c>
      <c r="O42" s="203" t="s">
        <v>534</v>
      </c>
      <c r="P42" s="73">
        <v>0.2</v>
      </c>
      <c r="Q42" s="154" t="s">
        <v>186</v>
      </c>
      <c r="R42" s="74">
        <v>0.1</v>
      </c>
      <c r="S42" s="74">
        <v>2.0000000000000004E-2</v>
      </c>
      <c r="T42" s="154">
        <v>1203802</v>
      </c>
      <c r="U42" s="202" t="s">
        <v>237</v>
      </c>
      <c r="V42" s="155" t="s">
        <v>235</v>
      </c>
      <c r="Y42" s="170"/>
    </row>
    <row r="43" spans="2:25" s="50" customFormat="1" ht="24.95" customHeight="1" x14ac:dyDescent="0.2">
      <c r="B43" s="156">
        <f t="shared" si="0"/>
        <v>6</v>
      </c>
      <c r="C43" s="150">
        <v>43312</v>
      </c>
      <c r="D43" s="151">
        <v>0.89188657407407401</v>
      </c>
      <c r="E43" s="152">
        <v>-37.89938411</v>
      </c>
      <c r="F43" s="152">
        <v>145.095349</v>
      </c>
      <c r="G43" s="152" t="s">
        <v>439</v>
      </c>
      <c r="H43" s="152">
        <v>8803853</v>
      </c>
      <c r="I43" s="202" t="s">
        <v>122</v>
      </c>
      <c r="J43" s="160" t="s">
        <v>75</v>
      </c>
      <c r="K43" s="202" t="s">
        <v>124</v>
      </c>
      <c r="L43" s="153" t="s">
        <v>92</v>
      </c>
      <c r="M43" s="152" t="s">
        <v>79</v>
      </c>
      <c r="N43" s="153" t="s">
        <v>61</v>
      </c>
      <c r="O43" s="203" t="s">
        <v>534</v>
      </c>
      <c r="P43" s="73">
        <v>0.2</v>
      </c>
      <c r="Q43" s="154" t="s">
        <v>186</v>
      </c>
      <c r="R43" s="74">
        <v>0.1</v>
      </c>
      <c r="S43" s="74">
        <v>2.0000000000000004E-2</v>
      </c>
      <c r="T43" s="154">
        <v>1204647</v>
      </c>
      <c r="U43" s="202" t="s">
        <v>245</v>
      </c>
      <c r="V43" s="155" t="s">
        <v>236</v>
      </c>
      <c r="Y43" s="170"/>
    </row>
    <row r="44" spans="2:25" s="50" customFormat="1" ht="24.95" customHeight="1" x14ac:dyDescent="0.2">
      <c r="B44" s="156">
        <f t="shared" si="0"/>
        <v>7</v>
      </c>
      <c r="C44" s="150">
        <v>43322</v>
      </c>
      <c r="D44" s="151">
        <v>0.7649421296296296</v>
      </c>
      <c r="E44" s="202">
        <v>-38.45717003</v>
      </c>
      <c r="F44" s="202">
        <v>144.99008760000001</v>
      </c>
      <c r="G44" s="152" t="s">
        <v>545</v>
      </c>
      <c r="H44" s="202">
        <v>1314698</v>
      </c>
      <c r="I44" s="202" t="s">
        <v>107</v>
      </c>
      <c r="J44" s="160" t="s">
        <v>77</v>
      </c>
      <c r="K44" s="202" t="s">
        <v>141</v>
      </c>
      <c r="L44" s="153" t="s">
        <v>86</v>
      </c>
      <c r="M44" s="202" t="s">
        <v>79</v>
      </c>
      <c r="N44" s="153" t="s">
        <v>61</v>
      </c>
      <c r="O44" s="203" t="s">
        <v>535</v>
      </c>
      <c r="P44" s="73">
        <v>1</v>
      </c>
      <c r="Q44" s="154" t="s">
        <v>186</v>
      </c>
      <c r="R44" s="74">
        <v>0.1</v>
      </c>
      <c r="S44" s="74">
        <v>0.1</v>
      </c>
      <c r="T44" s="154">
        <v>1207722</v>
      </c>
      <c r="U44" s="202" t="s">
        <v>255</v>
      </c>
      <c r="V44" s="152" t="s">
        <v>242</v>
      </c>
      <c r="Y44" s="171"/>
    </row>
    <row r="45" spans="2:25" s="50" customFormat="1" ht="24.95" customHeight="1" x14ac:dyDescent="0.2">
      <c r="B45" s="156">
        <f t="shared" si="0"/>
        <v>8</v>
      </c>
      <c r="C45" s="150">
        <v>43329</v>
      </c>
      <c r="D45" s="151">
        <v>0.81826388888888879</v>
      </c>
      <c r="E45" s="202">
        <v>-37.982057159999997</v>
      </c>
      <c r="F45" s="202">
        <v>145.2151471</v>
      </c>
      <c r="G45" s="152" t="s">
        <v>440</v>
      </c>
      <c r="H45" s="202">
        <v>637203</v>
      </c>
      <c r="I45" s="202" t="s">
        <v>134</v>
      </c>
      <c r="J45" s="160" t="s">
        <v>77</v>
      </c>
      <c r="K45" s="202" t="s">
        <v>124</v>
      </c>
      <c r="L45" s="153" t="s">
        <v>86</v>
      </c>
      <c r="M45" s="202" t="s">
        <v>79</v>
      </c>
      <c r="N45" s="203" t="s">
        <v>61</v>
      </c>
      <c r="O45" s="203" t="s">
        <v>534</v>
      </c>
      <c r="P45" s="73">
        <v>0.2</v>
      </c>
      <c r="Q45" s="154" t="s">
        <v>186</v>
      </c>
      <c r="R45" s="74">
        <v>0.1</v>
      </c>
      <c r="S45" s="74">
        <v>2.0000000000000004E-2</v>
      </c>
      <c r="T45" s="154">
        <v>1210051</v>
      </c>
      <c r="U45" s="202" t="s">
        <v>246</v>
      </c>
      <c r="V45" s="202" t="s">
        <v>243</v>
      </c>
      <c r="Y45" s="170"/>
    </row>
    <row r="46" spans="2:25" s="50" customFormat="1" ht="24.95" customHeight="1" x14ac:dyDescent="0.2">
      <c r="B46" s="156">
        <f t="shared" si="0"/>
        <v>9</v>
      </c>
      <c r="C46" s="150">
        <v>43330</v>
      </c>
      <c r="D46" s="151">
        <v>6.0069444444444446E-2</v>
      </c>
      <c r="E46" s="202">
        <v>-38.126054889999999</v>
      </c>
      <c r="F46" s="202">
        <v>145.1300482</v>
      </c>
      <c r="G46" s="152" t="s">
        <v>546</v>
      </c>
      <c r="H46" s="202">
        <v>3308283</v>
      </c>
      <c r="I46" s="202" t="s">
        <v>173</v>
      </c>
      <c r="J46" s="160" t="s">
        <v>75</v>
      </c>
      <c r="K46" s="202" t="s">
        <v>124</v>
      </c>
      <c r="L46" s="203" t="s">
        <v>204</v>
      </c>
      <c r="M46" s="202" t="s">
        <v>79</v>
      </c>
      <c r="N46" s="203" t="s">
        <v>61</v>
      </c>
      <c r="O46" s="203" t="s">
        <v>534</v>
      </c>
      <c r="P46" s="73">
        <v>0.2</v>
      </c>
      <c r="Q46" s="154" t="s">
        <v>186</v>
      </c>
      <c r="R46" s="74">
        <v>0.1</v>
      </c>
      <c r="S46" s="74">
        <v>2.0000000000000004E-2</v>
      </c>
      <c r="T46" s="154">
        <v>1210065</v>
      </c>
      <c r="U46" s="202" t="s">
        <v>247</v>
      </c>
      <c r="V46" s="203" t="s">
        <v>249</v>
      </c>
      <c r="Y46" s="170"/>
    </row>
    <row r="47" spans="2:25" s="50" customFormat="1" ht="24.95" customHeight="1" x14ac:dyDescent="0.2">
      <c r="B47" s="156">
        <f t="shared" si="0"/>
        <v>10</v>
      </c>
      <c r="C47" s="150">
        <v>43336</v>
      </c>
      <c r="D47" s="151">
        <v>0.16230324074074073</v>
      </c>
      <c r="E47" s="202">
        <v>-37.946697700000001</v>
      </c>
      <c r="F47" s="202">
        <v>145.00633139999999</v>
      </c>
      <c r="G47" s="152" t="s">
        <v>441</v>
      </c>
      <c r="H47" s="202">
        <v>1817885</v>
      </c>
      <c r="I47" s="202" t="s">
        <v>145</v>
      </c>
      <c r="J47" s="160" t="s">
        <v>75</v>
      </c>
      <c r="K47" s="202" t="s">
        <v>124</v>
      </c>
      <c r="L47" s="203" t="s">
        <v>92</v>
      </c>
      <c r="M47" s="202" t="s">
        <v>79</v>
      </c>
      <c r="N47" s="203" t="s">
        <v>61</v>
      </c>
      <c r="O47" s="203" t="s">
        <v>534</v>
      </c>
      <c r="P47" s="73">
        <v>0.2</v>
      </c>
      <c r="Q47" s="154" t="s">
        <v>186</v>
      </c>
      <c r="R47" s="74">
        <v>0.1</v>
      </c>
      <c r="S47" s="74">
        <v>2.0000000000000004E-2</v>
      </c>
      <c r="T47" s="154">
        <v>1211952</v>
      </c>
      <c r="U47" s="202" t="s">
        <v>248</v>
      </c>
      <c r="V47" s="203" t="s">
        <v>257</v>
      </c>
      <c r="Y47" s="172"/>
    </row>
    <row r="48" spans="2:25" s="50" customFormat="1" ht="24.95" customHeight="1" x14ac:dyDescent="0.2">
      <c r="B48" s="156">
        <f t="shared" si="0"/>
        <v>11</v>
      </c>
      <c r="C48" s="150">
        <v>43338</v>
      </c>
      <c r="D48" s="151">
        <v>0.92152777777777783</v>
      </c>
      <c r="E48" s="202">
        <v>-38.061415220000001</v>
      </c>
      <c r="F48" s="202">
        <v>145.11790869999999</v>
      </c>
      <c r="G48" s="202" t="s">
        <v>442</v>
      </c>
      <c r="H48" s="202">
        <v>3303088</v>
      </c>
      <c r="I48" s="202" t="s">
        <v>115</v>
      </c>
      <c r="J48" s="160" t="s">
        <v>75</v>
      </c>
      <c r="K48" s="202" t="s">
        <v>124</v>
      </c>
      <c r="L48" s="203" t="s">
        <v>92</v>
      </c>
      <c r="M48" s="202" t="s">
        <v>79</v>
      </c>
      <c r="N48" s="203" t="s">
        <v>61</v>
      </c>
      <c r="O48" s="203" t="s">
        <v>534</v>
      </c>
      <c r="P48" s="73">
        <v>0.2</v>
      </c>
      <c r="Q48" s="154" t="s">
        <v>186</v>
      </c>
      <c r="R48" s="74">
        <v>0.1</v>
      </c>
      <c r="S48" s="74">
        <v>2.0000000000000004E-2</v>
      </c>
      <c r="T48" s="154">
        <v>1212546</v>
      </c>
      <c r="U48" s="202" t="s">
        <v>252</v>
      </c>
      <c r="V48" s="202" t="s">
        <v>244</v>
      </c>
      <c r="Y48" s="172"/>
    </row>
    <row r="49" spans="2:25" s="50" customFormat="1" ht="24.95" customHeight="1" x14ac:dyDescent="0.2">
      <c r="B49" s="156">
        <f t="shared" si="0"/>
        <v>12</v>
      </c>
      <c r="C49" s="150">
        <v>43340</v>
      </c>
      <c r="D49" s="151">
        <v>0.82171296296296292</v>
      </c>
      <c r="E49" s="202">
        <v>-37.903281620000001</v>
      </c>
      <c r="F49" s="202">
        <v>145.0452851</v>
      </c>
      <c r="G49" s="152" t="s">
        <v>443</v>
      </c>
      <c r="H49" s="202">
        <v>2322622</v>
      </c>
      <c r="I49" s="202" t="s">
        <v>165</v>
      </c>
      <c r="J49" s="160" t="s">
        <v>76</v>
      </c>
      <c r="K49" s="202" t="s">
        <v>124</v>
      </c>
      <c r="L49" s="153" t="s">
        <v>85</v>
      </c>
      <c r="M49" s="202" t="s">
        <v>79</v>
      </c>
      <c r="N49" s="203" t="s">
        <v>61</v>
      </c>
      <c r="O49" s="203" t="s">
        <v>534</v>
      </c>
      <c r="P49" s="73">
        <v>0.2</v>
      </c>
      <c r="Q49" s="154" t="s">
        <v>186</v>
      </c>
      <c r="R49" s="74">
        <v>0.1</v>
      </c>
      <c r="S49" s="74">
        <v>2.0000000000000004E-2</v>
      </c>
      <c r="T49" s="154">
        <v>1213290</v>
      </c>
      <c r="U49" s="202" t="s">
        <v>251</v>
      </c>
      <c r="V49" s="202" t="s">
        <v>250</v>
      </c>
      <c r="Y49" s="172"/>
    </row>
    <row r="50" spans="2:25" s="50" customFormat="1" ht="24.95" customHeight="1" x14ac:dyDescent="0.2">
      <c r="B50" s="156">
        <f t="shared" si="0"/>
        <v>13</v>
      </c>
      <c r="C50" s="150">
        <v>43347</v>
      </c>
      <c r="D50" s="151">
        <v>0.79193287037037041</v>
      </c>
      <c r="E50" s="202">
        <v>-37.85133897</v>
      </c>
      <c r="F50" s="202">
        <v>145.1249583</v>
      </c>
      <c r="G50" s="152" t="s">
        <v>444</v>
      </c>
      <c r="H50" s="202">
        <v>7050956</v>
      </c>
      <c r="I50" s="202" t="s">
        <v>178</v>
      </c>
      <c r="J50" s="160" t="s">
        <v>75</v>
      </c>
      <c r="K50" s="202" t="s">
        <v>124</v>
      </c>
      <c r="L50" s="203" t="s">
        <v>204</v>
      </c>
      <c r="M50" s="202" t="s">
        <v>79</v>
      </c>
      <c r="N50" s="203" t="s">
        <v>61</v>
      </c>
      <c r="O50" s="203" t="s">
        <v>534</v>
      </c>
      <c r="P50" s="73">
        <v>0.2</v>
      </c>
      <c r="Q50" s="154" t="s">
        <v>186</v>
      </c>
      <c r="R50" s="74">
        <v>0.1</v>
      </c>
      <c r="S50" s="74">
        <v>2.0000000000000004E-2</v>
      </c>
      <c r="T50" s="154">
        <v>1215353</v>
      </c>
      <c r="U50" s="202" t="s">
        <v>269</v>
      </c>
      <c r="V50" s="202" t="s">
        <v>268</v>
      </c>
      <c r="Y50" s="172"/>
    </row>
    <row r="51" spans="2:25" s="50" customFormat="1" ht="24.95" customHeight="1" x14ac:dyDescent="0.2">
      <c r="B51" s="156">
        <f t="shared" si="0"/>
        <v>14</v>
      </c>
      <c r="C51" s="150">
        <v>43350</v>
      </c>
      <c r="D51" s="151">
        <v>0.78438657407407408</v>
      </c>
      <c r="E51" s="202">
        <v>-37.786991180000001</v>
      </c>
      <c r="F51" s="202">
        <v>145.13440489999999</v>
      </c>
      <c r="G51" s="202" t="s">
        <v>445</v>
      </c>
      <c r="H51" s="202">
        <v>7061755</v>
      </c>
      <c r="I51" s="202" t="s">
        <v>180</v>
      </c>
      <c r="J51" s="160" t="s">
        <v>75</v>
      </c>
      <c r="K51" s="202" t="s">
        <v>124</v>
      </c>
      <c r="L51" s="203" t="s">
        <v>204</v>
      </c>
      <c r="M51" s="202" t="s">
        <v>79</v>
      </c>
      <c r="N51" s="203" t="s">
        <v>61</v>
      </c>
      <c r="O51" s="203" t="s">
        <v>534</v>
      </c>
      <c r="P51" s="73">
        <v>0.2</v>
      </c>
      <c r="Q51" s="154" t="s">
        <v>186</v>
      </c>
      <c r="R51" s="74">
        <v>0.1</v>
      </c>
      <c r="S51" s="74">
        <v>2.0000000000000004E-2</v>
      </c>
      <c r="T51" s="154">
        <v>1216628</v>
      </c>
      <c r="U51" s="202" t="s">
        <v>266</v>
      </c>
      <c r="V51" s="155" t="s">
        <v>267</v>
      </c>
      <c r="Y51" s="172"/>
    </row>
    <row r="52" spans="2:25" s="57" customFormat="1" ht="24.95" customHeight="1" x14ac:dyDescent="0.2">
      <c r="B52" s="156">
        <f t="shared" si="0"/>
        <v>15</v>
      </c>
      <c r="C52" s="150">
        <v>43352</v>
      </c>
      <c r="D52" s="151">
        <v>0.78333333333333333</v>
      </c>
      <c r="E52" s="202">
        <v>-38.337550450000002</v>
      </c>
      <c r="F52" s="202">
        <v>145.1750543</v>
      </c>
      <c r="G52" s="152" t="s">
        <v>446</v>
      </c>
      <c r="H52" s="152">
        <v>8823764</v>
      </c>
      <c r="I52" s="202" t="s">
        <v>168</v>
      </c>
      <c r="J52" s="160" t="s">
        <v>75</v>
      </c>
      <c r="K52" s="202" t="s">
        <v>141</v>
      </c>
      <c r="L52" s="153" t="s">
        <v>92</v>
      </c>
      <c r="M52" s="202" t="s">
        <v>80</v>
      </c>
      <c r="N52" s="153" t="s">
        <v>61</v>
      </c>
      <c r="O52" s="203" t="s">
        <v>534</v>
      </c>
      <c r="P52" s="73">
        <v>0.2</v>
      </c>
      <c r="Q52" s="154" t="s">
        <v>186</v>
      </c>
      <c r="R52" s="74">
        <v>0.1</v>
      </c>
      <c r="S52" s="74">
        <v>2.0000000000000004E-2</v>
      </c>
      <c r="T52" s="154">
        <v>1216829</v>
      </c>
      <c r="U52" s="202" t="s">
        <v>264</v>
      </c>
      <c r="V52" s="155" t="s">
        <v>265</v>
      </c>
      <c r="Y52" s="172"/>
    </row>
    <row r="53" spans="2:25" s="57" customFormat="1" ht="24.95" customHeight="1" x14ac:dyDescent="0.2">
      <c r="B53" s="156">
        <f t="shared" si="0"/>
        <v>16</v>
      </c>
      <c r="C53" s="150">
        <v>43354</v>
      </c>
      <c r="D53" s="151">
        <v>0.84570601851851857</v>
      </c>
      <c r="E53" s="202">
        <v>-38.284071650000001</v>
      </c>
      <c r="F53" s="202">
        <v>145.18866249999999</v>
      </c>
      <c r="G53" s="202" t="s">
        <v>447</v>
      </c>
      <c r="H53" s="202">
        <v>1105560</v>
      </c>
      <c r="I53" s="202" t="s">
        <v>106</v>
      </c>
      <c r="J53" s="160" t="s">
        <v>77</v>
      </c>
      <c r="K53" s="202" t="s">
        <v>141</v>
      </c>
      <c r="L53" s="203" t="s">
        <v>81</v>
      </c>
      <c r="M53" s="202" t="s">
        <v>80</v>
      </c>
      <c r="N53" s="203" t="s">
        <v>46</v>
      </c>
      <c r="O53" s="203" t="s">
        <v>535</v>
      </c>
      <c r="P53" s="73">
        <v>1</v>
      </c>
      <c r="Q53" s="154" t="s">
        <v>186</v>
      </c>
      <c r="R53" s="74">
        <v>0.1</v>
      </c>
      <c r="S53" s="74">
        <v>0.1</v>
      </c>
      <c r="T53" s="154">
        <v>1217573</v>
      </c>
      <c r="U53" s="202" t="s">
        <v>263</v>
      </c>
      <c r="V53" s="202" t="s">
        <v>262</v>
      </c>
      <c r="Y53" s="172"/>
    </row>
    <row r="54" spans="2:25" s="57" customFormat="1" ht="24.95" customHeight="1" x14ac:dyDescent="0.2">
      <c r="B54" s="156">
        <f t="shared" si="0"/>
        <v>17</v>
      </c>
      <c r="C54" s="150">
        <v>43355</v>
      </c>
      <c r="D54" s="151">
        <v>0.42777777777777781</v>
      </c>
      <c r="E54" s="202">
        <v>-37.880255990000002</v>
      </c>
      <c r="F54" s="202">
        <v>144.99744759999999</v>
      </c>
      <c r="G54" s="152" t="s">
        <v>448</v>
      </c>
      <c r="H54" s="202">
        <v>2306611</v>
      </c>
      <c r="I54" s="202" t="s">
        <v>144</v>
      </c>
      <c r="J54" s="160" t="s">
        <v>76</v>
      </c>
      <c r="K54" s="202" t="s">
        <v>124</v>
      </c>
      <c r="L54" s="153" t="s">
        <v>86</v>
      </c>
      <c r="M54" s="152" t="s">
        <v>80</v>
      </c>
      <c r="N54" s="153" t="s">
        <v>61</v>
      </c>
      <c r="O54" s="203" t="s">
        <v>534</v>
      </c>
      <c r="P54" s="73">
        <v>0.2</v>
      </c>
      <c r="Q54" s="154" t="s">
        <v>186</v>
      </c>
      <c r="R54" s="74">
        <v>0.1</v>
      </c>
      <c r="S54" s="74">
        <v>2.0000000000000004E-2</v>
      </c>
      <c r="T54" s="154">
        <v>1217844</v>
      </c>
      <c r="U54" s="202" t="s">
        <v>260</v>
      </c>
      <c r="V54" s="202" t="s">
        <v>261</v>
      </c>
      <c r="Y54" s="172"/>
    </row>
    <row r="55" spans="2:25" s="57" customFormat="1" ht="24.95" customHeight="1" x14ac:dyDescent="0.2">
      <c r="B55" s="156">
        <f t="shared" si="0"/>
        <v>18</v>
      </c>
      <c r="C55" s="150">
        <v>43358</v>
      </c>
      <c r="D55" s="151">
        <v>0.40476851851851853</v>
      </c>
      <c r="E55" s="202">
        <v>-37.962603950000002</v>
      </c>
      <c r="F55" s="202">
        <v>145.0601739</v>
      </c>
      <c r="G55" s="152" t="s">
        <v>449</v>
      </c>
      <c r="H55" s="202">
        <v>1814983</v>
      </c>
      <c r="I55" s="202" t="s">
        <v>163</v>
      </c>
      <c r="J55" s="160" t="s">
        <v>77</v>
      </c>
      <c r="K55" s="202" t="s">
        <v>124</v>
      </c>
      <c r="L55" s="153" t="s">
        <v>84</v>
      </c>
      <c r="M55" s="152" t="s">
        <v>80</v>
      </c>
      <c r="N55" s="153" t="s">
        <v>61</v>
      </c>
      <c r="O55" s="203" t="s">
        <v>534</v>
      </c>
      <c r="P55" s="73">
        <v>0.2</v>
      </c>
      <c r="Q55" s="154" t="s">
        <v>186</v>
      </c>
      <c r="R55" s="74">
        <v>0.1</v>
      </c>
      <c r="S55" s="74">
        <v>2.0000000000000004E-2</v>
      </c>
      <c r="T55" s="154">
        <v>1219025</v>
      </c>
      <c r="U55" s="202" t="s">
        <v>259</v>
      </c>
      <c r="V55" s="202" t="s">
        <v>258</v>
      </c>
      <c r="Y55" s="172"/>
    </row>
    <row r="56" spans="2:25" s="57" customFormat="1" ht="24.95" customHeight="1" x14ac:dyDescent="0.2">
      <c r="B56" s="156">
        <f t="shared" si="0"/>
        <v>19</v>
      </c>
      <c r="C56" s="150">
        <v>43368</v>
      </c>
      <c r="D56" s="151">
        <v>0.49513888888888885</v>
      </c>
      <c r="E56" s="202">
        <v>-37.841506070000001</v>
      </c>
      <c r="F56" s="202">
        <v>145.20014990000001</v>
      </c>
      <c r="G56" s="152" t="s">
        <v>450</v>
      </c>
      <c r="H56" s="202">
        <v>7031165</v>
      </c>
      <c r="I56" s="202" t="s">
        <v>125</v>
      </c>
      <c r="J56" s="160" t="s">
        <v>77</v>
      </c>
      <c r="K56" s="202" t="s">
        <v>124</v>
      </c>
      <c r="L56" s="153" t="s">
        <v>81</v>
      </c>
      <c r="M56" s="152" t="s">
        <v>80</v>
      </c>
      <c r="N56" s="153" t="s">
        <v>45</v>
      </c>
      <c r="O56" s="203" t="s">
        <v>534</v>
      </c>
      <c r="P56" s="73">
        <v>0.2</v>
      </c>
      <c r="Q56" s="154" t="s">
        <v>186</v>
      </c>
      <c r="R56" s="74">
        <v>0.1</v>
      </c>
      <c r="S56" s="74">
        <v>2.0000000000000004E-2</v>
      </c>
      <c r="T56" s="154">
        <v>1222030</v>
      </c>
      <c r="U56" s="202" t="s">
        <v>270</v>
      </c>
      <c r="V56" s="155" t="s">
        <v>271</v>
      </c>
    </row>
    <row r="57" spans="2:25" s="57" customFormat="1" ht="24.95" customHeight="1" x14ac:dyDescent="0.2">
      <c r="B57" s="156">
        <f t="shared" si="0"/>
        <v>20</v>
      </c>
      <c r="C57" s="150">
        <v>43370</v>
      </c>
      <c r="D57" s="151">
        <v>0.55569444444444438</v>
      </c>
      <c r="E57" s="202">
        <v>-37.811336799999999</v>
      </c>
      <c r="F57" s="202">
        <v>145.1742199</v>
      </c>
      <c r="G57" s="152" t="s">
        <v>452</v>
      </c>
      <c r="H57" s="202">
        <v>7032815</v>
      </c>
      <c r="I57" s="202" t="s">
        <v>126</v>
      </c>
      <c r="J57" s="160" t="s">
        <v>77</v>
      </c>
      <c r="K57" s="202" t="s">
        <v>124</v>
      </c>
      <c r="L57" s="153" t="s">
        <v>81</v>
      </c>
      <c r="M57" s="152" t="s">
        <v>80</v>
      </c>
      <c r="N57" s="153" t="s">
        <v>48</v>
      </c>
      <c r="O57" s="203" t="s">
        <v>534</v>
      </c>
      <c r="P57" s="73">
        <v>0.2</v>
      </c>
      <c r="Q57" s="154" t="s">
        <v>188</v>
      </c>
      <c r="R57" s="74">
        <v>0.5</v>
      </c>
      <c r="S57" s="74">
        <v>0.1</v>
      </c>
      <c r="T57" s="154">
        <v>1222712</v>
      </c>
      <c r="U57" s="202" t="s">
        <v>272</v>
      </c>
      <c r="V57" s="155" t="s">
        <v>253</v>
      </c>
    </row>
    <row r="58" spans="2:25" s="57" customFormat="1" ht="24.95" customHeight="1" x14ac:dyDescent="0.2">
      <c r="B58" s="156">
        <f t="shared" si="0"/>
        <v>21</v>
      </c>
      <c r="C58" s="150">
        <v>43370</v>
      </c>
      <c r="D58" s="151">
        <v>0.82964120370370376</v>
      </c>
      <c r="E58" s="202">
        <v>-37.889360060000001</v>
      </c>
      <c r="F58" s="202">
        <v>145.2203998</v>
      </c>
      <c r="G58" s="202" t="s">
        <v>451</v>
      </c>
      <c r="H58" s="152">
        <v>617315</v>
      </c>
      <c r="I58" s="202" t="s">
        <v>109</v>
      </c>
      <c r="J58" s="160" t="s">
        <v>77</v>
      </c>
      <c r="K58" s="202" t="s">
        <v>124</v>
      </c>
      <c r="L58" s="153" t="s">
        <v>91</v>
      </c>
      <c r="M58" s="152" t="s">
        <v>80</v>
      </c>
      <c r="N58" s="153" t="s">
        <v>61</v>
      </c>
      <c r="O58" s="203" t="s">
        <v>534</v>
      </c>
      <c r="P58" s="73">
        <v>0.2</v>
      </c>
      <c r="Q58" s="154" t="s">
        <v>188</v>
      </c>
      <c r="R58" s="74">
        <v>0.5</v>
      </c>
      <c r="S58" s="74">
        <v>0.1</v>
      </c>
      <c r="T58" s="154">
        <v>1222828</v>
      </c>
      <c r="U58" s="202" t="s">
        <v>256</v>
      </c>
      <c r="V58" s="202" t="s">
        <v>254</v>
      </c>
    </row>
    <row r="59" spans="2:25" s="57" customFormat="1" ht="24.95" customHeight="1" x14ac:dyDescent="0.2">
      <c r="B59" s="156">
        <f t="shared" si="0"/>
        <v>22</v>
      </c>
      <c r="C59" s="150">
        <v>43382</v>
      </c>
      <c r="D59" s="151">
        <v>0.85978009259259258</v>
      </c>
      <c r="E59" s="202">
        <v>-37.901954500000002</v>
      </c>
      <c r="F59" s="202">
        <v>145.14988249999999</v>
      </c>
      <c r="G59" s="202" t="s">
        <v>453</v>
      </c>
      <c r="H59" s="202">
        <v>611790</v>
      </c>
      <c r="I59" s="202" t="s">
        <v>152</v>
      </c>
      <c r="J59" s="160" t="s">
        <v>77</v>
      </c>
      <c r="K59" s="202" t="s">
        <v>124</v>
      </c>
      <c r="L59" s="203" t="s">
        <v>84</v>
      </c>
      <c r="M59" s="202" t="s">
        <v>80</v>
      </c>
      <c r="N59" s="203" t="s">
        <v>61</v>
      </c>
      <c r="O59" s="203" t="s">
        <v>534</v>
      </c>
      <c r="P59" s="73">
        <v>0.2</v>
      </c>
      <c r="Q59" s="154" t="s">
        <v>187</v>
      </c>
      <c r="R59" s="74">
        <v>0.2</v>
      </c>
      <c r="S59" s="74">
        <v>4.0000000000000008E-2</v>
      </c>
      <c r="T59" s="154">
        <v>1225875</v>
      </c>
      <c r="U59" s="202" t="s">
        <v>274</v>
      </c>
      <c r="V59" s="202" t="s">
        <v>273</v>
      </c>
    </row>
    <row r="60" spans="2:25" s="57" customFormat="1" ht="24.95" customHeight="1" x14ac:dyDescent="0.2">
      <c r="B60" s="156">
        <f t="shared" si="0"/>
        <v>23</v>
      </c>
      <c r="C60" s="150">
        <v>43388</v>
      </c>
      <c r="D60" s="151">
        <v>0.44252314814814814</v>
      </c>
      <c r="E60" s="202">
        <v>-37.89761326</v>
      </c>
      <c r="F60" s="202">
        <v>145.036058</v>
      </c>
      <c r="G60" s="152" t="s">
        <v>454</v>
      </c>
      <c r="H60" s="202">
        <v>2322822</v>
      </c>
      <c r="I60" s="202" t="s">
        <v>113</v>
      </c>
      <c r="J60" s="160" t="s">
        <v>76</v>
      </c>
      <c r="K60" s="202" t="s">
        <v>124</v>
      </c>
      <c r="L60" s="153" t="s">
        <v>85</v>
      </c>
      <c r="M60" s="152" t="s">
        <v>80</v>
      </c>
      <c r="N60" s="153" t="s">
        <v>61</v>
      </c>
      <c r="O60" s="203" t="s">
        <v>534</v>
      </c>
      <c r="P60" s="73">
        <v>0.2</v>
      </c>
      <c r="Q60" s="154" t="s">
        <v>187</v>
      </c>
      <c r="R60" s="74">
        <v>0.2</v>
      </c>
      <c r="S60" s="74">
        <v>4.0000000000000008E-2</v>
      </c>
      <c r="T60" s="154">
        <v>1227219</v>
      </c>
      <c r="U60" s="202" t="s">
        <v>276</v>
      </c>
      <c r="V60" s="202" t="s">
        <v>275</v>
      </c>
    </row>
    <row r="61" spans="2:25" s="57" customFormat="1" ht="24.95" customHeight="1" x14ac:dyDescent="0.2">
      <c r="B61" s="156">
        <f t="shared" si="0"/>
        <v>24</v>
      </c>
      <c r="C61" s="150">
        <v>43389</v>
      </c>
      <c r="D61" s="151">
        <v>0.39444444444444443</v>
      </c>
      <c r="E61" s="202">
        <v>-38.462665549999997</v>
      </c>
      <c r="F61" s="202">
        <v>144.99459719999999</v>
      </c>
      <c r="G61" s="152" t="s">
        <v>455</v>
      </c>
      <c r="H61" s="202">
        <v>8827247</v>
      </c>
      <c r="I61" s="202" t="s">
        <v>107</v>
      </c>
      <c r="J61" s="160" t="s">
        <v>77</v>
      </c>
      <c r="K61" s="202" t="s">
        <v>141</v>
      </c>
      <c r="L61" s="153" t="s">
        <v>90</v>
      </c>
      <c r="M61" s="152" t="s">
        <v>80</v>
      </c>
      <c r="N61" s="153" t="s">
        <v>61</v>
      </c>
      <c r="O61" s="203" t="s">
        <v>535</v>
      </c>
      <c r="P61" s="73">
        <v>1</v>
      </c>
      <c r="Q61" s="154" t="s">
        <v>187</v>
      </c>
      <c r="R61" s="74">
        <v>0.2</v>
      </c>
      <c r="S61" s="74">
        <v>0.2</v>
      </c>
      <c r="T61" s="154">
        <v>1227570</v>
      </c>
      <c r="U61" s="202" t="s">
        <v>277</v>
      </c>
      <c r="V61" s="155" t="s">
        <v>278</v>
      </c>
    </row>
    <row r="62" spans="2:25" s="57" customFormat="1" ht="24.95" customHeight="1" x14ac:dyDescent="0.2">
      <c r="B62" s="156">
        <f t="shared" si="0"/>
        <v>25</v>
      </c>
      <c r="C62" s="150">
        <v>43389</v>
      </c>
      <c r="D62" s="151">
        <v>0.8534722222222223</v>
      </c>
      <c r="E62" s="202">
        <v>-38.31662618</v>
      </c>
      <c r="F62" s="202">
        <v>145.1940554</v>
      </c>
      <c r="G62" s="152" t="s">
        <v>456</v>
      </c>
      <c r="H62" s="202">
        <v>1109493</v>
      </c>
      <c r="I62" s="202" t="s">
        <v>176</v>
      </c>
      <c r="J62" s="160" t="s">
        <v>77</v>
      </c>
      <c r="K62" s="202" t="s">
        <v>124</v>
      </c>
      <c r="L62" s="153" t="s">
        <v>83</v>
      </c>
      <c r="M62" s="152" t="s">
        <v>80</v>
      </c>
      <c r="N62" s="153" t="s">
        <v>61</v>
      </c>
      <c r="O62" s="203" t="s">
        <v>534</v>
      </c>
      <c r="P62" s="73">
        <v>0.2</v>
      </c>
      <c r="Q62" s="154" t="s">
        <v>187</v>
      </c>
      <c r="R62" s="74">
        <v>0.2</v>
      </c>
      <c r="S62" s="74">
        <v>4.0000000000000008E-2</v>
      </c>
      <c r="T62" s="154">
        <v>1227966</v>
      </c>
      <c r="U62" s="202" t="s">
        <v>280</v>
      </c>
      <c r="V62" s="152" t="s">
        <v>279</v>
      </c>
    </row>
    <row r="63" spans="2:25" s="57" customFormat="1" ht="24.95" customHeight="1" x14ac:dyDescent="0.2">
      <c r="B63" s="156">
        <f t="shared" si="0"/>
        <v>26</v>
      </c>
      <c r="C63" s="150">
        <v>43393</v>
      </c>
      <c r="D63" s="151">
        <v>0.45251157407407411</v>
      </c>
      <c r="E63" s="202">
        <v>-37.890105519999999</v>
      </c>
      <c r="F63" s="202">
        <v>145.0652072</v>
      </c>
      <c r="G63" s="152" t="s">
        <v>457</v>
      </c>
      <c r="H63" s="202">
        <v>2327331</v>
      </c>
      <c r="I63" s="202" t="s">
        <v>160</v>
      </c>
      <c r="J63" s="160" t="s">
        <v>76</v>
      </c>
      <c r="K63" s="202" t="s">
        <v>124</v>
      </c>
      <c r="L63" s="203" t="s">
        <v>83</v>
      </c>
      <c r="M63" s="202" t="s">
        <v>80</v>
      </c>
      <c r="N63" s="203" t="s">
        <v>61</v>
      </c>
      <c r="O63" s="203" t="s">
        <v>534</v>
      </c>
      <c r="P63" s="73">
        <v>0.2</v>
      </c>
      <c r="Q63" s="154" t="s">
        <v>187</v>
      </c>
      <c r="R63" s="74">
        <v>0.2</v>
      </c>
      <c r="S63" s="74">
        <v>4.0000000000000008E-2</v>
      </c>
      <c r="T63" s="154">
        <v>1229633</v>
      </c>
      <c r="U63" s="202" t="s">
        <v>281</v>
      </c>
      <c r="V63" s="152" t="s">
        <v>282</v>
      </c>
    </row>
    <row r="64" spans="2:25" s="57" customFormat="1" ht="24.95" customHeight="1" x14ac:dyDescent="0.2">
      <c r="B64" s="156">
        <f t="shared" si="0"/>
        <v>27</v>
      </c>
      <c r="C64" s="150">
        <v>43404</v>
      </c>
      <c r="D64" s="151">
        <v>0.47916666666666669</v>
      </c>
      <c r="E64" s="202">
        <v>-37.928565730000003</v>
      </c>
      <c r="F64" s="202">
        <v>145.14897980000001</v>
      </c>
      <c r="G64" s="152" t="s">
        <v>458</v>
      </c>
      <c r="H64" s="202">
        <v>9227806</v>
      </c>
      <c r="I64" s="202" t="s">
        <v>120</v>
      </c>
      <c r="J64" s="160" t="s">
        <v>77</v>
      </c>
      <c r="K64" s="202" t="s">
        <v>124</v>
      </c>
      <c r="L64" s="153" t="s">
        <v>85</v>
      </c>
      <c r="M64" s="152" t="s">
        <v>80</v>
      </c>
      <c r="N64" s="153" t="s">
        <v>61</v>
      </c>
      <c r="O64" s="203" t="s">
        <v>534</v>
      </c>
      <c r="P64" s="73">
        <v>0.2</v>
      </c>
      <c r="Q64" s="154" t="s">
        <v>187</v>
      </c>
      <c r="R64" s="74">
        <v>0.2</v>
      </c>
      <c r="S64" s="74">
        <v>4.0000000000000008E-2</v>
      </c>
      <c r="T64" s="154">
        <v>1232005</v>
      </c>
      <c r="U64" s="202" t="s">
        <v>283</v>
      </c>
      <c r="V64" s="152" t="s">
        <v>284</v>
      </c>
    </row>
    <row r="65" spans="2:22" s="57" customFormat="1" ht="24.95" customHeight="1" x14ac:dyDescent="0.2">
      <c r="B65" s="156">
        <f t="shared" si="0"/>
        <v>28</v>
      </c>
      <c r="C65" s="150">
        <v>43409</v>
      </c>
      <c r="D65" s="151">
        <v>0.49940972222222224</v>
      </c>
      <c r="E65" s="202">
        <v>-37.981630899999999</v>
      </c>
      <c r="F65" s="202">
        <v>145.2024012</v>
      </c>
      <c r="G65" s="152" t="s">
        <v>459</v>
      </c>
      <c r="H65" s="202">
        <v>633695</v>
      </c>
      <c r="I65" s="202" t="s">
        <v>135</v>
      </c>
      <c r="J65" s="160" t="s">
        <v>77</v>
      </c>
      <c r="K65" s="202" t="s">
        <v>124</v>
      </c>
      <c r="L65" s="153" t="s">
        <v>84</v>
      </c>
      <c r="M65" s="152" t="s">
        <v>80</v>
      </c>
      <c r="N65" s="153" t="s">
        <v>61</v>
      </c>
      <c r="O65" s="203" t="s">
        <v>534</v>
      </c>
      <c r="P65" s="73">
        <v>0.2</v>
      </c>
      <c r="Q65" s="154" t="s">
        <v>187</v>
      </c>
      <c r="R65" s="74">
        <v>0.2</v>
      </c>
      <c r="S65" s="74">
        <v>4.0000000000000008E-2</v>
      </c>
      <c r="T65" s="154">
        <v>1233104</v>
      </c>
      <c r="U65" s="202" t="s">
        <v>287</v>
      </c>
      <c r="V65" s="202" t="s">
        <v>291</v>
      </c>
    </row>
    <row r="66" spans="2:22" s="57" customFormat="1" ht="24.95" customHeight="1" x14ac:dyDescent="0.2">
      <c r="B66" s="156">
        <f t="shared" si="0"/>
        <v>29</v>
      </c>
      <c r="C66" s="150">
        <v>43410</v>
      </c>
      <c r="D66" s="151">
        <v>0.43018518518518517</v>
      </c>
      <c r="E66" s="202">
        <v>-37.975610979999999</v>
      </c>
      <c r="F66" s="202">
        <v>145.0166246</v>
      </c>
      <c r="G66" s="152" t="s">
        <v>460</v>
      </c>
      <c r="H66" s="152">
        <v>1812587</v>
      </c>
      <c r="I66" s="202" t="s">
        <v>150</v>
      </c>
      <c r="J66" s="160" t="s">
        <v>76</v>
      </c>
      <c r="K66" s="202" t="s">
        <v>124</v>
      </c>
      <c r="L66" s="153" t="s">
        <v>82</v>
      </c>
      <c r="M66" s="152" t="s">
        <v>80</v>
      </c>
      <c r="N66" s="153" t="s">
        <v>47</v>
      </c>
      <c r="O66" s="203" t="s">
        <v>534</v>
      </c>
      <c r="P66" s="73">
        <v>0.2</v>
      </c>
      <c r="Q66" s="154" t="s">
        <v>187</v>
      </c>
      <c r="R66" s="74">
        <v>0.2</v>
      </c>
      <c r="S66" s="74">
        <v>4.0000000000000008E-2</v>
      </c>
      <c r="T66" s="154">
        <v>1233313</v>
      </c>
      <c r="U66" s="202" t="s">
        <v>297</v>
      </c>
      <c r="V66" s="152" t="s">
        <v>285</v>
      </c>
    </row>
    <row r="67" spans="2:22" s="57" customFormat="1" ht="24.95" customHeight="1" x14ac:dyDescent="0.2">
      <c r="B67" s="156">
        <f t="shared" si="0"/>
        <v>30</v>
      </c>
      <c r="C67" s="150">
        <v>43424</v>
      </c>
      <c r="D67" s="151">
        <v>0.73200231481481481</v>
      </c>
      <c r="E67" s="202">
        <v>-37.862895590000001</v>
      </c>
      <c r="F67" s="202">
        <v>145.0359417</v>
      </c>
      <c r="G67" s="152" t="s">
        <v>547</v>
      </c>
      <c r="H67" s="202">
        <v>2313937</v>
      </c>
      <c r="I67" s="202" t="s">
        <v>139</v>
      </c>
      <c r="J67" s="160" t="s">
        <v>76</v>
      </c>
      <c r="K67" s="202" t="s">
        <v>124</v>
      </c>
      <c r="L67" s="153" t="s">
        <v>81</v>
      </c>
      <c r="M67" s="152" t="s">
        <v>80</v>
      </c>
      <c r="N67" s="153" t="s">
        <v>45</v>
      </c>
      <c r="O67" s="203" t="s">
        <v>534</v>
      </c>
      <c r="P67" s="73">
        <v>0.2</v>
      </c>
      <c r="Q67" s="154" t="s">
        <v>187</v>
      </c>
      <c r="R67" s="74">
        <v>0.2</v>
      </c>
      <c r="S67" s="74">
        <v>4.0000000000000008E-2</v>
      </c>
      <c r="T67" s="154">
        <v>1238291</v>
      </c>
      <c r="U67" s="202" t="s">
        <v>286</v>
      </c>
      <c r="V67" s="152" t="s">
        <v>290</v>
      </c>
    </row>
    <row r="68" spans="2:22" s="57" customFormat="1" ht="24.95" customHeight="1" x14ac:dyDescent="0.2">
      <c r="B68" s="156">
        <f t="shared" si="0"/>
        <v>31</v>
      </c>
      <c r="C68" s="150">
        <v>43425</v>
      </c>
      <c r="D68" s="151">
        <v>8.4722222222222213E-2</v>
      </c>
      <c r="E68" s="202">
        <v>-38.13951093</v>
      </c>
      <c r="F68" s="202">
        <v>145.12055849999999</v>
      </c>
      <c r="G68" s="152" t="s">
        <v>548</v>
      </c>
      <c r="H68" s="202">
        <v>3309214</v>
      </c>
      <c r="I68" s="202" t="s">
        <v>173</v>
      </c>
      <c r="J68" s="160" t="s">
        <v>75</v>
      </c>
      <c r="K68" s="202" t="s">
        <v>124</v>
      </c>
      <c r="L68" s="153" t="s">
        <v>92</v>
      </c>
      <c r="M68" s="152" t="s">
        <v>80</v>
      </c>
      <c r="N68" s="153" t="s">
        <v>61</v>
      </c>
      <c r="O68" s="203" t="s">
        <v>534</v>
      </c>
      <c r="P68" s="73">
        <v>0.2</v>
      </c>
      <c r="Q68" s="154" t="s">
        <v>187</v>
      </c>
      <c r="R68" s="74">
        <v>0.2</v>
      </c>
      <c r="S68" s="74">
        <v>4.0000000000000008E-2</v>
      </c>
      <c r="T68" s="154">
        <v>1238431</v>
      </c>
      <c r="U68" s="202" t="s">
        <v>288</v>
      </c>
      <c r="V68" s="202" t="s">
        <v>289</v>
      </c>
    </row>
    <row r="69" spans="2:22" s="57" customFormat="1" ht="24.95" customHeight="1" x14ac:dyDescent="0.2">
      <c r="B69" s="156">
        <f t="shared" si="0"/>
        <v>32</v>
      </c>
      <c r="C69" s="150">
        <v>43425</v>
      </c>
      <c r="D69" s="151">
        <v>0.89086805555555559</v>
      </c>
      <c r="E69" s="202">
        <v>-38.365620479999997</v>
      </c>
      <c r="F69" s="202">
        <v>145.20156130000001</v>
      </c>
      <c r="G69" s="152" t="s">
        <v>461</v>
      </c>
      <c r="H69" s="202">
        <v>8826921</v>
      </c>
      <c r="I69" s="202" t="s">
        <v>166</v>
      </c>
      <c r="J69" s="160" t="s">
        <v>77</v>
      </c>
      <c r="K69" s="202" t="s">
        <v>141</v>
      </c>
      <c r="L69" s="153" t="s">
        <v>81</v>
      </c>
      <c r="M69" s="152" t="s">
        <v>80</v>
      </c>
      <c r="N69" s="153" t="s">
        <v>45</v>
      </c>
      <c r="O69" s="203" t="s">
        <v>534</v>
      </c>
      <c r="P69" s="73">
        <v>0.2</v>
      </c>
      <c r="Q69" s="154" t="s">
        <v>187</v>
      </c>
      <c r="R69" s="74">
        <v>0.2</v>
      </c>
      <c r="S69" s="74">
        <v>4.0000000000000008E-2</v>
      </c>
      <c r="T69" s="154">
        <v>1238816</v>
      </c>
      <c r="U69" s="202" t="s">
        <v>292</v>
      </c>
      <c r="V69" s="152" t="s">
        <v>293</v>
      </c>
    </row>
    <row r="70" spans="2:22" s="57" customFormat="1" ht="24.95" customHeight="1" x14ac:dyDescent="0.2">
      <c r="B70" s="156">
        <f t="shared" si="0"/>
        <v>33</v>
      </c>
      <c r="C70" s="150">
        <v>43427</v>
      </c>
      <c r="D70" s="151">
        <v>0.6958333333333333</v>
      </c>
      <c r="E70" s="202">
        <v>-38.320348459999998</v>
      </c>
      <c r="F70" s="202">
        <v>144.71349280000001</v>
      </c>
      <c r="G70" s="152" t="s">
        <v>462</v>
      </c>
      <c r="H70" s="202">
        <v>1307258</v>
      </c>
      <c r="I70" s="202" t="s">
        <v>172</v>
      </c>
      <c r="J70" s="160" t="s">
        <v>77</v>
      </c>
      <c r="K70" s="202" t="s">
        <v>124</v>
      </c>
      <c r="L70" s="153" t="s">
        <v>84</v>
      </c>
      <c r="M70" s="152" t="s">
        <v>80</v>
      </c>
      <c r="N70" s="153" t="s">
        <v>61</v>
      </c>
      <c r="O70" s="203" t="s">
        <v>534</v>
      </c>
      <c r="P70" s="73">
        <v>0.2</v>
      </c>
      <c r="Q70" s="154" t="s">
        <v>187</v>
      </c>
      <c r="R70" s="74">
        <v>0.2</v>
      </c>
      <c r="S70" s="74">
        <v>4.0000000000000008E-2</v>
      </c>
      <c r="T70" s="154">
        <v>1239371</v>
      </c>
      <c r="U70" s="202" t="s">
        <v>294</v>
      </c>
      <c r="V70" s="152" t="s">
        <v>295</v>
      </c>
    </row>
    <row r="71" spans="2:22" s="57" customFormat="1" ht="24.95" customHeight="1" x14ac:dyDescent="0.2">
      <c r="B71" s="156">
        <f t="shared" si="0"/>
        <v>34</v>
      </c>
      <c r="C71" s="150">
        <v>43433</v>
      </c>
      <c r="D71" s="151">
        <v>7.0891203703703706E-2</v>
      </c>
      <c r="E71" s="202">
        <v>-37.987781669999997</v>
      </c>
      <c r="F71" s="202">
        <v>145.10072729999999</v>
      </c>
      <c r="G71" s="152" t="s">
        <v>463</v>
      </c>
      <c r="H71" s="202">
        <v>1806824</v>
      </c>
      <c r="I71" s="202" t="s">
        <v>156</v>
      </c>
      <c r="J71" s="160" t="s">
        <v>77</v>
      </c>
      <c r="K71" s="202" t="s">
        <v>124</v>
      </c>
      <c r="L71" s="153" t="s">
        <v>84</v>
      </c>
      <c r="M71" s="152" t="s">
        <v>80</v>
      </c>
      <c r="N71" s="153" t="s">
        <v>61</v>
      </c>
      <c r="O71" s="203" t="s">
        <v>534</v>
      </c>
      <c r="P71" s="73">
        <v>0.2</v>
      </c>
      <c r="Q71" s="154" t="s">
        <v>187</v>
      </c>
      <c r="R71" s="74">
        <v>0.2</v>
      </c>
      <c r="S71" s="74">
        <v>4.0000000000000008E-2</v>
      </c>
      <c r="T71" s="154">
        <v>1241272</v>
      </c>
      <c r="U71" s="202" t="s">
        <v>532</v>
      </c>
      <c r="V71" s="202" t="s">
        <v>296</v>
      </c>
    </row>
    <row r="72" spans="2:22" s="57" customFormat="1" ht="24.95" customHeight="1" x14ac:dyDescent="0.2">
      <c r="B72" s="156">
        <f t="shared" si="0"/>
        <v>35</v>
      </c>
      <c r="C72" s="150">
        <v>43439</v>
      </c>
      <c r="D72" s="151">
        <v>0.66067129629629628</v>
      </c>
      <c r="E72" s="202">
        <v>-37.812947250000001</v>
      </c>
      <c r="F72" s="202">
        <v>145.1732696</v>
      </c>
      <c r="G72" s="152" t="s">
        <v>464</v>
      </c>
      <c r="H72" s="152">
        <v>7037165</v>
      </c>
      <c r="I72" s="202" t="s">
        <v>126</v>
      </c>
      <c r="J72" s="160" t="s">
        <v>75</v>
      </c>
      <c r="K72" s="202" t="s">
        <v>124</v>
      </c>
      <c r="L72" s="153" t="s">
        <v>92</v>
      </c>
      <c r="M72" s="152" t="s">
        <v>80</v>
      </c>
      <c r="N72" s="153" t="s">
        <v>46</v>
      </c>
      <c r="O72" s="203" t="s">
        <v>534</v>
      </c>
      <c r="P72" s="73">
        <v>0.2</v>
      </c>
      <c r="Q72" s="154" t="s">
        <v>187</v>
      </c>
      <c r="R72" s="74">
        <v>0.2</v>
      </c>
      <c r="S72" s="74">
        <v>4.0000000000000008E-2</v>
      </c>
      <c r="T72" s="154">
        <v>1243691</v>
      </c>
      <c r="U72" s="202" t="s">
        <v>303</v>
      </c>
      <c r="V72" s="202" t="s">
        <v>304</v>
      </c>
    </row>
    <row r="73" spans="2:22" s="57" customFormat="1" ht="24.95" customHeight="1" x14ac:dyDescent="0.2">
      <c r="B73" s="156">
        <f t="shared" si="0"/>
        <v>36</v>
      </c>
      <c r="C73" s="150">
        <v>43447</v>
      </c>
      <c r="D73" s="151">
        <v>0.52980324074074081</v>
      </c>
      <c r="E73" s="202">
        <v>-37.827908460000003</v>
      </c>
      <c r="F73" s="202">
        <v>145.15849560000001</v>
      </c>
      <c r="G73" s="152" t="s">
        <v>465</v>
      </c>
      <c r="H73" s="202">
        <v>7035862</v>
      </c>
      <c r="I73" s="202" t="s">
        <v>126</v>
      </c>
      <c r="J73" s="160" t="s">
        <v>77</v>
      </c>
      <c r="K73" s="202" t="s">
        <v>124</v>
      </c>
      <c r="L73" s="153" t="s">
        <v>200</v>
      </c>
      <c r="M73" s="152" t="s">
        <v>80</v>
      </c>
      <c r="N73" s="153" t="s">
        <v>45</v>
      </c>
      <c r="O73" s="203" t="s">
        <v>534</v>
      </c>
      <c r="P73" s="73">
        <v>0.2</v>
      </c>
      <c r="Q73" s="154" t="s">
        <v>187</v>
      </c>
      <c r="R73" s="74">
        <v>0.2</v>
      </c>
      <c r="S73" s="74">
        <v>4.0000000000000008E-2</v>
      </c>
      <c r="T73" s="154">
        <v>1246753</v>
      </c>
      <c r="U73" s="202" t="s">
        <v>306</v>
      </c>
      <c r="V73" s="155" t="s">
        <v>313</v>
      </c>
    </row>
    <row r="74" spans="2:22" s="57" customFormat="1" ht="24.95" customHeight="1" x14ac:dyDescent="0.2">
      <c r="B74" s="156">
        <f t="shared" si="0"/>
        <v>37</v>
      </c>
      <c r="C74" s="150">
        <v>43448</v>
      </c>
      <c r="D74" s="151">
        <v>0.74155092592592586</v>
      </c>
      <c r="E74" s="202">
        <v>-38.275494389999999</v>
      </c>
      <c r="F74" s="202">
        <v>145.02433629999999</v>
      </c>
      <c r="G74" s="152" t="s">
        <v>466</v>
      </c>
      <c r="H74" s="202">
        <v>1102908</v>
      </c>
      <c r="I74" s="202" t="s">
        <v>111</v>
      </c>
      <c r="J74" s="160" t="s">
        <v>77</v>
      </c>
      <c r="K74" s="202" t="s">
        <v>141</v>
      </c>
      <c r="L74" s="153" t="s">
        <v>200</v>
      </c>
      <c r="M74" s="152" t="s">
        <v>80</v>
      </c>
      <c r="N74" s="153" t="s">
        <v>48</v>
      </c>
      <c r="O74" s="203" t="s">
        <v>534</v>
      </c>
      <c r="P74" s="73">
        <v>0.2</v>
      </c>
      <c r="Q74" s="154" t="s">
        <v>187</v>
      </c>
      <c r="R74" s="74">
        <v>0.2</v>
      </c>
      <c r="S74" s="74">
        <v>4.0000000000000008E-2</v>
      </c>
      <c r="T74" s="154">
        <v>1247316</v>
      </c>
      <c r="U74" s="202" t="s">
        <v>298</v>
      </c>
      <c r="V74" s="152" t="s">
        <v>299</v>
      </c>
    </row>
    <row r="75" spans="2:22" s="57" customFormat="1" ht="24.95" customHeight="1" x14ac:dyDescent="0.2">
      <c r="B75" s="156">
        <f t="shared" si="0"/>
        <v>38</v>
      </c>
      <c r="C75" s="150">
        <v>43449</v>
      </c>
      <c r="D75" s="151">
        <v>0.95951388888888889</v>
      </c>
      <c r="E75" s="202">
        <v>-37.915556909999999</v>
      </c>
      <c r="F75" s="202">
        <v>145.0603643</v>
      </c>
      <c r="G75" s="152" t="s">
        <v>467</v>
      </c>
      <c r="H75" s="152">
        <v>2334491</v>
      </c>
      <c r="I75" s="202" t="s">
        <v>158</v>
      </c>
      <c r="J75" s="160" t="s">
        <v>76</v>
      </c>
      <c r="K75" s="202" t="s">
        <v>124</v>
      </c>
      <c r="L75" s="153" t="s">
        <v>86</v>
      </c>
      <c r="M75" s="152" t="s">
        <v>80</v>
      </c>
      <c r="N75" s="153" t="s">
        <v>46</v>
      </c>
      <c r="O75" s="203" t="s">
        <v>534</v>
      </c>
      <c r="P75" s="73">
        <v>0.2</v>
      </c>
      <c r="Q75" s="154" t="s">
        <v>187</v>
      </c>
      <c r="R75" s="74">
        <v>0.2</v>
      </c>
      <c r="S75" s="74">
        <v>4.0000000000000008E-2</v>
      </c>
      <c r="T75" s="154">
        <v>1247640</v>
      </c>
      <c r="U75" s="202" t="s">
        <v>312</v>
      </c>
      <c r="V75" s="202" t="s">
        <v>311</v>
      </c>
    </row>
    <row r="76" spans="2:22" s="57" customFormat="1" ht="24.95" customHeight="1" x14ac:dyDescent="0.2">
      <c r="B76" s="156">
        <f t="shared" si="0"/>
        <v>39</v>
      </c>
      <c r="C76" s="150">
        <v>43451</v>
      </c>
      <c r="D76" s="151">
        <v>0.29251157407407408</v>
      </c>
      <c r="E76" s="202">
        <v>-37.916244159999998</v>
      </c>
      <c r="F76" s="202">
        <v>145.0047745</v>
      </c>
      <c r="G76" s="152" t="s">
        <v>468</v>
      </c>
      <c r="H76" s="152">
        <v>1804900</v>
      </c>
      <c r="I76" s="202" t="s">
        <v>136</v>
      </c>
      <c r="J76" s="160" t="s">
        <v>75</v>
      </c>
      <c r="K76" s="202" t="s">
        <v>124</v>
      </c>
      <c r="L76" s="153" t="s">
        <v>92</v>
      </c>
      <c r="M76" s="152" t="s">
        <v>80</v>
      </c>
      <c r="N76" s="153" t="s">
        <v>61</v>
      </c>
      <c r="O76" s="203" t="s">
        <v>534</v>
      </c>
      <c r="P76" s="73">
        <v>0.2</v>
      </c>
      <c r="Q76" s="154" t="s">
        <v>187</v>
      </c>
      <c r="R76" s="74">
        <v>0.2</v>
      </c>
      <c r="S76" s="74">
        <v>4.0000000000000008E-2</v>
      </c>
      <c r="T76" s="154">
        <v>1247853</v>
      </c>
      <c r="U76" s="202" t="s">
        <v>300</v>
      </c>
      <c r="V76" s="155" t="s">
        <v>310</v>
      </c>
    </row>
    <row r="77" spans="2:22" s="57" customFormat="1" ht="24.95" customHeight="1" x14ac:dyDescent="0.2">
      <c r="B77" s="156">
        <f t="shared" si="0"/>
        <v>40</v>
      </c>
      <c r="C77" s="150">
        <v>43456</v>
      </c>
      <c r="D77" s="151">
        <v>8.851851851851851E-2</v>
      </c>
      <c r="E77" s="202">
        <v>-38.257065079999997</v>
      </c>
      <c r="F77" s="202">
        <v>145.18959770000001</v>
      </c>
      <c r="G77" s="152" t="s">
        <v>469</v>
      </c>
      <c r="H77" s="202">
        <v>1108044</v>
      </c>
      <c r="I77" s="202" t="s">
        <v>106</v>
      </c>
      <c r="J77" s="160" t="s">
        <v>77</v>
      </c>
      <c r="K77" s="202" t="s">
        <v>141</v>
      </c>
      <c r="L77" s="153" t="s">
        <v>83</v>
      </c>
      <c r="M77" s="152" t="s">
        <v>80</v>
      </c>
      <c r="N77" s="153" t="s">
        <v>61</v>
      </c>
      <c r="O77" s="203" t="s">
        <v>534</v>
      </c>
      <c r="P77" s="73">
        <v>0.2</v>
      </c>
      <c r="Q77" s="154" t="s">
        <v>187</v>
      </c>
      <c r="R77" s="74">
        <v>0.2</v>
      </c>
      <c r="S77" s="74">
        <v>4.0000000000000008E-2</v>
      </c>
      <c r="T77" s="154">
        <v>1249550</v>
      </c>
      <c r="U77" s="202" t="s">
        <v>305</v>
      </c>
      <c r="V77" s="202" t="s">
        <v>309</v>
      </c>
    </row>
    <row r="78" spans="2:22" s="57" customFormat="1" ht="24.95" customHeight="1" x14ac:dyDescent="0.2">
      <c r="B78" s="156">
        <f t="shared" si="0"/>
        <v>41</v>
      </c>
      <c r="C78" s="150">
        <v>43461</v>
      </c>
      <c r="D78" s="151">
        <v>0.91531250000000008</v>
      </c>
      <c r="E78" s="202">
        <v>-37.896883029999998</v>
      </c>
      <c r="F78" s="202">
        <v>145.1043181</v>
      </c>
      <c r="G78" s="152" t="s">
        <v>470</v>
      </c>
      <c r="H78" s="152">
        <v>2324619</v>
      </c>
      <c r="I78" s="202" t="s">
        <v>114</v>
      </c>
      <c r="J78" s="160" t="s">
        <v>76</v>
      </c>
      <c r="K78" s="202" t="s">
        <v>124</v>
      </c>
      <c r="L78" s="153" t="s">
        <v>200</v>
      </c>
      <c r="M78" s="152" t="s">
        <v>80</v>
      </c>
      <c r="N78" s="153" t="s">
        <v>46</v>
      </c>
      <c r="O78" s="203" t="s">
        <v>534</v>
      </c>
      <c r="P78" s="73">
        <v>0.2</v>
      </c>
      <c r="Q78" s="154" t="s">
        <v>190</v>
      </c>
      <c r="R78" s="74">
        <v>1</v>
      </c>
      <c r="S78" s="74">
        <v>0.2</v>
      </c>
      <c r="T78" s="154">
        <v>1250584</v>
      </c>
      <c r="U78" s="202" t="s">
        <v>307</v>
      </c>
      <c r="V78" s="202" t="s">
        <v>308</v>
      </c>
    </row>
    <row r="79" spans="2:22" s="57" customFormat="1" ht="24.95" customHeight="1" x14ac:dyDescent="0.2">
      <c r="B79" s="156">
        <f t="shared" si="0"/>
        <v>42</v>
      </c>
      <c r="C79" s="150">
        <v>43463</v>
      </c>
      <c r="D79" s="151">
        <v>0.67638888888888893</v>
      </c>
      <c r="E79" s="202">
        <v>-37.766767799999997</v>
      </c>
      <c r="F79" s="202">
        <v>145.13620800000001</v>
      </c>
      <c r="G79" s="152" t="s">
        <v>471</v>
      </c>
      <c r="H79" s="152">
        <v>7060057</v>
      </c>
      <c r="I79" s="202" t="s">
        <v>183</v>
      </c>
      <c r="J79" s="160" t="s">
        <v>75</v>
      </c>
      <c r="K79" s="202" t="s">
        <v>124</v>
      </c>
      <c r="L79" s="153" t="s">
        <v>82</v>
      </c>
      <c r="M79" s="152" t="s">
        <v>80</v>
      </c>
      <c r="N79" s="153" t="s">
        <v>61</v>
      </c>
      <c r="O79" s="203" t="s">
        <v>534</v>
      </c>
      <c r="P79" s="73">
        <v>0.2</v>
      </c>
      <c r="Q79" s="154" t="s">
        <v>187</v>
      </c>
      <c r="R79" s="74">
        <v>0.2</v>
      </c>
      <c r="S79" s="74">
        <v>4.0000000000000008E-2</v>
      </c>
      <c r="T79" s="154">
        <v>1250886</v>
      </c>
      <c r="U79" s="202" t="s">
        <v>301</v>
      </c>
      <c r="V79" s="155" t="s">
        <v>302</v>
      </c>
    </row>
    <row r="80" spans="2:22" s="57" customFormat="1" ht="24.95" customHeight="1" x14ac:dyDescent="0.2">
      <c r="B80" s="156">
        <f t="shared" si="0"/>
        <v>43</v>
      </c>
      <c r="C80" s="150">
        <v>43466</v>
      </c>
      <c r="D80" s="151">
        <v>7.4618055555555562E-2</v>
      </c>
      <c r="E80" s="202">
        <v>-37.902560569999999</v>
      </c>
      <c r="F80" s="202">
        <v>145.04358540000001</v>
      </c>
      <c r="G80" s="152" t="s">
        <v>472</v>
      </c>
      <c r="H80" s="202">
        <v>2322759</v>
      </c>
      <c r="I80" s="202" t="s">
        <v>165</v>
      </c>
      <c r="J80" s="160" t="s">
        <v>75</v>
      </c>
      <c r="K80" s="202" t="s">
        <v>124</v>
      </c>
      <c r="L80" s="153" t="s">
        <v>92</v>
      </c>
      <c r="M80" s="152" t="s">
        <v>79</v>
      </c>
      <c r="N80" s="153" t="s">
        <v>61</v>
      </c>
      <c r="O80" s="203" t="s">
        <v>534</v>
      </c>
      <c r="P80" s="73">
        <v>0.2</v>
      </c>
      <c r="Q80" s="154" t="s">
        <v>188</v>
      </c>
      <c r="R80" s="74">
        <v>0.5</v>
      </c>
      <c r="S80" s="74">
        <v>0.1</v>
      </c>
      <c r="T80" s="154">
        <v>1251214</v>
      </c>
      <c r="U80" s="202" t="s">
        <v>329</v>
      </c>
      <c r="V80" s="152" t="s">
        <v>324</v>
      </c>
    </row>
    <row r="81" spans="2:22" s="57" customFormat="1" ht="24.95" customHeight="1" x14ac:dyDescent="0.2">
      <c r="B81" s="156">
        <f t="shared" si="0"/>
        <v>44</v>
      </c>
      <c r="C81" s="150">
        <v>43480</v>
      </c>
      <c r="D81" s="151">
        <v>0.3576388888888889</v>
      </c>
      <c r="E81" s="202">
        <v>-38.37762567</v>
      </c>
      <c r="F81" s="202">
        <v>144.80647619999999</v>
      </c>
      <c r="G81" s="152" t="s">
        <v>473</v>
      </c>
      <c r="H81" s="202">
        <v>1303949</v>
      </c>
      <c r="I81" s="202" t="s">
        <v>108</v>
      </c>
      <c r="J81" s="160" t="s">
        <v>77</v>
      </c>
      <c r="K81" s="202" t="s">
        <v>124</v>
      </c>
      <c r="L81" s="153" t="s">
        <v>84</v>
      </c>
      <c r="M81" s="152" t="s">
        <v>80</v>
      </c>
      <c r="N81" s="153" t="s">
        <v>61</v>
      </c>
      <c r="O81" s="203" t="s">
        <v>534</v>
      </c>
      <c r="P81" s="73">
        <v>0.2</v>
      </c>
      <c r="Q81" s="154" t="s">
        <v>190</v>
      </c>
      <c r="R81" s="74">
        <v>1</v>
      </c>
      <c r="S81" s="74">
        <v>0.2</v>
      </c>
      <c r="T81" s="154">
        <v>1254645</v>
      </c>
      <c r="U81" s="202" t="s">
        <v>328</v>
      </c>
      <c r="V81" s="152" t="s">
        <v>323</v>
      </c>
    </row>
    <row r="82" spans="2:22" s="57" customFormat="1" ht="24.95" customHeight="1" x14ac:dyDescent="0.2">
      <c r="B82" s="156">
        <f t="shared" si="0"/>
        <v>45</v>
      </c>
      <c r="C82" s="150">
        <v>43481</v>
      </c>
      <c r="D82" s="151">
        <v>0.61480324074074078</v>
      </c>
      <c r="E82" s="202">
        <v>-37.850284260000002</v>
      </c>
      <c r="F82" s="202">
        <v>145.06970759999999</v>
      </c>
      <c r="G82" s="152" t="s">
        <v>474</v>
      </c>
      <c r="H82" s="202">
        <v>2310837</v>
      </c>
      <c r="I82" s="202" t="s">
        <v>131</v>
      </c>
      <c r="J82" s="160" t="s">
        <v>75</v>
      </c>
      <c r="K82" s="202" t="s">
        <v>124</v>
      </c>
      <c r="L82" s="153" t="s">
        <v>92</v>
      </c>
      <c r="M82" s="152" t="s">
        <v>80</v>
      </c>
      <c r="N82" s="153" t="s">
        <v>61</v>
      </c>
      <c r="O82" s="203" t="s">
        <v>534</v>
      </c>
      <c r="P82" s="73">
        <v>0.2</v>
      </c>
      <c r="Q82" s="154" t="s">
        <v>188</v>
      </c>
      <c r="R82" s="74">
        <v>0.5</v>
      </c>
      <c r="S82" s="74">
        <v>0.1</v>
      </c>
      <c r="T82" s="154">
        <v>1255253</v>
      </c>
      <c r="U82" s="202" t="s">
        <v>327</v>
      </c>
      <c r="V82" s="155" t="s">
        <v>314</v>
      </c>
    </row>
    <row r="83" spans="2:22" s="57" customFormat="1" ht="24.95" customHeight="1" x14ac:dyDescent="0.2">
      <c r="B83" s="156">
        <f t="shared" si="0"/>
        <v>46</v>
      </c>
      <c r="C83" s="150">
        <v>43483</v>
      </c>
      <c r="D83" s="151">
        <v>0.65037037037037038</v>
      </c>
      <c r="E83" s="202">
        <v>-38.300128110000003</v>
      </c>
      <c r="F83" s="202">
        <v>145.15358190000001</v>
      </c>
      <c r="G83" s="152" t="s">
        <v>475</v>
      </c>
      <c r="H83" s="202">
        <v>1106008</v>
      </c>
      <c r="I83" s="202" t="s">
        <v>168</v>
      </c>
      <c r="J83" s="160" t="s">
        <v>77</v>
      </c>
      <c r="K83" s="202" t="s">
        <v>141</v>
      </c>
      <c r="L83" s="203" t="s">
        <v>81</v>
      </c>
      <c r="M83" s="202" t="s">
        <v>79</v>
      </c>
      <c r="N83" s="203" t="s">
        <v>47</v>
      </c>
      <c r="O83" s="203" t="s">
        <v>535</v>
      </c>
      <c r="P83" s="73">
        <v>1</v>
      </c>
      <c r="Q83" s="154" t="s">
        <v>188</v>
      </c>
      <c r="R83" s="74">
        <v>0.5</v>
      </c>
      <c r="S83" s="74">
        <v>0.5</v>
      </c>
      <c r="T83" s="154">
        <v>1255946</v>
      </c>
      <c r="U83" s="202" t="s">
        <v>326</v>
      </c>
      <c r="V83" s="202" t="s">
        <v>330</v>
      </c>
    </row>
    <row r="84" spans="2:22" s="57" customFormat="1" ht="24.95" customHeight="1" x14ac:dyDescent="0.2">
      <c r="B84" s="156">
        <f t="shared" si="0"/>
        <v>47</v>
      </c>
      <c r="C84" s="150">
        <v>43489</v>
      </c>
      <c r="D84" s="151">
        <v>0.35416666666666669</v>
      </c>
      <c r="E84" s="202">
        <v>-38.377774350000003</v>
      </c>
      <c r="F84" s="202">
        <v>145.14036830000001</v>
      </c>
      <c r="G84" s="152" t="s">
        <v>549</v>
      </c>
      <c r="H84" s="202">
        <v>1107139</v>
      </c>
      <c r="I84" s="202" t="s">
        <v>168</v>
      </c>
      <c r="J84" s="160" t="s">
        <v>77</v>
      </c>
      <c r="K84" s="202" t="s">
        <v>141</v>
      </c>
      <c r="L84" s="153" t="s">
        <v>81</v>
      </c>
      <c r="M84" s="152" t="s">
        <v>80</v>
      </c>
      <c r="N84" s="153" t="s">
        <v>45</v>
      </c>
      <c r="O84" s="203" t="s">
        <v>535</v>
      </c>
      <c r="P84" s="73">
        <v>1</v>
      </c>
      <c r="Q84" s="154" t="s">
        <v>190</v>
      </c>
      <c r="R84" s="74">
        <v>1</v>
      </c>
      <c r="S84" s="74">
        <v>1</v>
      </c>
      <c r="T84" s="154">
        <v>1257480</v>
      </c>
      <c r="U84" s="202" t="s">
        <v>340</v>
      </c>
      <c r="V84" s="202" t="s">
        <v>322</v>
      </c>
    </row>
    <row r="85" spans="2:22" s="57" customFormat="1" ht="24.95" customHeight="1" x14ac:dyDescent="0.2">
      <c r="B85" s="156">
        <f t="shared" si="0"/>
        <v>48</v>
      </c>
      <c r="C85" s="150">
        <v>43489</v>
      </c>
      <c r="D85" s="151">
        <v>0.4664699074074074</v>
      </c>
      <c r="E85" s="202">
        <v>-38.135637199999998</v>
      </c>
      <c r="F85" s="202">
        <v>145.12911890000001</v>
      </c>
      <c r="G85" s="152" t="s">
        <v>550</v>
      </c>
      <c r="H85" s="152">
        <v>3308696</v>
      </c>
      <c r="I85" s="202" t="s">
        <v>173</v>
      </c>
      <c r="J85" s="160" t="s">
        <v>75</v>
      </c>
      <c r="K85" s="202" t="s">
        <v>124</v>
      </c>
      <c r="L85" s="153" t="s">
        <v>92</v>
      </c>
      <c r="M85" s="152" t="s">
        <v>79</v>
      </c>
      <c r="N85" s="203" t="s">
        <v>61</v>
      </c>
      <c r="O85" s="203" t="s">
        <v>534</v>
      </c>
      <c r="P85" s="73">
        <v>0.2</v>
      </c>
      <c r="Q85" s="154" t="s">
        <v>190</v>
      </c>
      <c r="R85" s="74">
        <v>1</v>
      </c>
      <c r="S85" s="74">
        <v>0.2</v>
      </c>
      <c r="T85" s="154">
        <v>1257579</v>
      </c>
      <c r="U85" s="202" t="s">
        <v>339</v>
      </c>
      <c r="V85" s="155" t="s">
        <v>321</v>
      </c>
    </row>
    <row r="86" spans="2:22" s="57" customFormat="1" ht="24.95" customHeight="1" x14ac:dyDescent="0.2">
      <c r="B86" s="156">
        <f t="shared" si="0"/>
        <v>49</v>
      </c>
      <c r="C86" s="150">
        <v>43489</v>
      </c>
      <c r="D86" s="151">
        <v>0.55745370370370373</v>
      </c>
      <c r="E86" s="202">
        <v>-37.906654600000003</v>
      </c>
      <c r="F86" s="202">
        <v>145.00923309999999</v>
      </c>
      <c r="G86" s="152" t="s">
        <v>476</v>
      </c>
      <c r="H86" s="202">
        <v>2333154</v>
      </c>
      <c r="I86" s="202" t="s">
        <v>132</v>
      </c>
      <c r="J86" s="160" t="s">
        <v>75</v>
      </c>
      <c r="K86" s="202" t="s">
        <v>124</v>
      </c>
      <c r="L86" s="153" t="s">
        <v>85</v>
      </c>
      <c r="M86" s="152" t="s">
        <v>80</v>
      </c>
      <c r="N86" s="153" t="s">
        <v>61</v>
      </c>
      <c r="O86" s="203" t="s">
        <v>534</v>
      </c>
      <c r="P86" s="73">
        <v>0.2</v>
      </c>
      <c r="Q86" s="154" t="s">
        <v>190</v>
      </c>
      <c r="R86" s="74">
        <v>1</v>
      </c>
      <c r="S86" s="74">
        <v>0.2</v>
      </c>
      <c r="T86" s="154">
        <v>1257657</v>
      </c>
      <c r="U86" s="202" t="s">
        <v>338</v>
      </c>
      <c r="V86" s="202" t="s">
        <v>315</v>
      </c>
    </row>
    <row r="87" spans="2:22" s="57" customFormat="1" ht="24.95" customHeight="1" x14ac:dyDescent="0.2">
      <c r="B87" s="156">
        <f t="shared" si="0"/>
        <v>50</v>
      </c>
      <c r="C87" s="150">
        <v>43489</v>
      </c>
      <c r="D87" s="151">
        <v>0.82366898148148149</v>
      </c>
      <c r="E87" s="202">
        <v>-37.902487899999997</v>
      </c>
      <c r="F87" s="202">
        <v>145.06856260000001</v>
      </c>
      <c r="G87" s="152" t="s">
        <v>477</v>
      </c>
      <c r="H87" s="152">
        <v>2315112</v>
      </c>
      <c r="I87" s="202" t="s">
        <v>164</v>
      </c>
      <c r="J87" s="160" t="s">
        <v>75</v>
      </c>
      <c r="K87" s="202" t="s">
        <v>124</v>
      </c>
      <c r="L87" s="153" t="s">
        <v>86</v>
      </c>
      <c r="M87" s="152" t="s">
        <v>79</v>
      </c>
      <c r="N87" s="153" t="s">
        <v>61</v>
      </c>
      <c r="O87" s="203" t="s">
        <v>534</v>
      </c>
      <c r="P87" s="73">
        <v>0.2</v>
      </c>
      <c r="Q87" s="154" t="s">
        <v>190</v>
      </c>
      <c r="R87" s="74">
        <v>1</v>
      </c>
      <c r="S87" s="74">
        <v>0.2</v>
      </c>
      <c r="T87" s="154">
        <v>1257876</v>
      </c>
      <c r="U87" s="202" t="s">
        <v>337</v>
      </c>
      <c r="V87" s="152" t="s">
        <v>320</v>
      </c>
    </row>
    <row r="88" spans="2:22" s="57" customFormat="1" ht="24.95" customHeight="1" x14ac:dyDescent="0.2">
      <c r="B88" s="156">
        <f t="shared" si="0"/>
        <v>51</v>
      </c>
      <c r="C88" s="150">
        <v>43492</v>
      </c>
      <c r="D88" s="151">
        <v>0.65226851851851853</v>
      </c>
      <c r="E88" s="202">
        <v>-37.998751210000002</v>
      </c>
      <c r="F88" s="202">
        <v>145.25613010000001</v>
      </c>
      <c r="G88" s="152" t="s">
        <v>478</v>
      </c>
      <c r="H88" s="202">
        <v>616529</v>
      </c>
      <c r="I88" s="202" t="s">
        <v>147</v>
      </c>
      <c r="J88" s="160" t="s">
        <v>77</v>
      </c>
      <c r="K88" s="202" t="s">
        <v>124</v>
      </c>
      <c r="L88" s="153" t="s">
        <v>81</v>
      </c>
      <c r="M88" s="152" t="s">
        <v>80</v>
      </c>
      <c r="N88" s="153" t="s">
        <v>48</v>
      </c>
      <c r="O88" s="203" t="s">
        <v>534</v>
      </c>
      <c r="P88" s="73">
        <v>0.2</v>
      </c>
      <c r="Q88" s="154" t="s">
        <v>188</v>
      </c>
      <c r="R88" s="74">
        <v>0.5</v>
      </c>
      <c r="S88" s="74">
        <v>0.1</v>
      </c>
      <c r="T88" s="154">
        <v>1259338</v>
      </c>
      <c r="U88" s="202" t="s">
        <v>336</v>
      </c>
      <c r="V88" s="152" t="s">
        <v>316</v>
      </c>
    </row>
    <row r="89" spans="2:22" s="57" customFormat="1" ht="24.95" customHeight="1" x14ac:dyDescent="0.2">
      <c r="B89" s="156">
        <f t="shared" si="0"/>
        <v>52</v>
      </c>
      <c r="C89" s="150">
        <v>43493</v>
      </c>
      <c r="D89" s="151">
        <v>0.61677083333333338</v>
      </c>
      <c r="E89" s="202">
        <v>-38.082392509999998</v>
      </c>
      <c r="F89" s="202">
        <v>145.18600119999999</v>
      </c>
      <c r="G89" s="152" t="s">
        <v>479</v>
      </c>
      <c r="H89" s="152">
        <v>3318989</v>
      </c>
      <c r="I89" s="202" t="s">
        <v>148</v>
      </c>
      <c r="J89" s="160" t="s">
        <v>77</v>
      </c>
      <c r="K89" s="202" t="s">
        <v>141</v>
      </c>
      <c r="L89" s="203" t="s">
        <v>86</v>
      </c>
      <c r="M89" s="202" t="s">
        <v>80</v>
      </c>
      <c r="N89" s="204" t="s">
        <v>46</v>
      </c>
      <c r="O89" s="203" t="s">
        <v>535</v>
      </c>
      <c r="P89" s="73">
        <v>1</v>
      </c>
      <c r="Q89" s="154" t="s">
        <v>190</v>
      </c>
      <c r="R89" s="74">
        <v>1</v>
      </c>
      <c r="S89" s="74">
        <v>1</v>
      </c>
      <c r="T89" s="154">
        <v>1259452</v>
      </c>
      <c r="U89" s="202" t="s">
        <v>335</v>
      </c>
      <c r="V89" s="152" t="s">
        <v>341</v>
      </c>
    </row>
    <row r="90" spans="2:22" s="57" customFormat="1" ht="24.95" customHeight="1" x14ac:dyDescent="0.2">
      <c r="B90" s="156">
        <f t="shared" si="0"/>
        <v>53</v>
      </c>
      <c r="C90" s="150">
        <v>43495</v>
      </c>
      <c r="D90" s="151">
        <v>0.56136574074074075</v>
      </c>
      <c r="E90" s="202">
        <v>-37.93400132</v>
      </c>
      <c r="F90" s="202">
        <v>145.2173445</v>
      </c>
      <c r="G90" s="152" t="s">
        <v>480</v>
      </c>
      <c r="H90" s="202">
        <v>9339466</v>
      </c>
      <c r="I90" s="202" t="s">
        <v>137</v>
      </c>
      <c r="J90" s="160" t="s">
        <v>77</v>
      </c>
      <c r="K90" s="202" t="s">
        <v>124</v>
      </c>
      <c r="L90" s="153" t="s">
        <v>81</v>
      </c>
      <c r="M90" s="152" t="s">
        <v>80</v>
      </c>
      <c r="N90" s="203" t="s">
        <v>48</v>
      </c>
      <c r="O90" s="203" t="s">
        <v>534</v>
      </c>
      <c r="P90" s="73">
        <v>0.2</v>
      </c>
      <c r="Q90" s="154" t="s">
        <v>190</v>
      </c>
      <c r="R90" s="74">
        <v>1</v>
      </c>
      <c r="S90" s="74">
        <v>0.2</v>
      </c>
      <c r="T90" s="154">
        <v>1260132</v>
      </c>
      <c r="U90" s="202" t="s">
        <v>333</v>
      </c>
      <c r="V90" s="152" t="s">
        <v>318</v>
      </c>
    </row>
    <row r="91" spans="2:22" s="57" customFormat="1" ht="24.95" customHeight="1" x14ac:dyDescent="0.2">
      <c r="B91" s="156">
        <f t="shared" si="0"/>
        <v>54</v>
      </c>
      <c r="C91" s="150">
        <v>43495</v>
      </c>
      <c r="D91" s="151">
        <v>0.70753472222222225</v>
      </c>
      <c r="E91" s="202">
        <v>-37.774424359999998</v>
      </c>
      <c r="F91" s="202">
        <v>145.18306430000001</v>
      </c>
      <c r="G91" s="202" t="s">
        <v>542</v>
      </c>
      <c r="H91" s="202">
        <v>7071454</v>
      </c>
      <c r="I91" s="202" t="s">
        <v>177</v>
      </c>
      <c r="J91" s="160" t="s">
        <v>77</v>
      </c>
      <c r="K91" s="202" t="s">
        <v>124</v>
      </c>
      <c r="L91" s="203" t="s">
        <v>81</v>
      </c>
      <c r="M91" s="202" t="s">
        <v>80</v>
      </c>
      <c r="N91" s="203" t="s">
        <v>45</v>
      </c>
      <c r="O91" s="203" t="s">
        <v>534</v>
      </c>
      <c r="P91" s="73">
        <v>0.2</v>
      </c>
      <c r="Q91" s="154" t="s">
        <v>190</v>
      </c>
      <c r="R91" s="74">
        <v>1</v>
      </c>
      <c r="S91" s="74">
        <v>0.2</v>
      </c>
      <c r="T91" s="154">
        <v>1260218</v>
      </c>
      <c r="U91" s="202" t="s">
        <v>530</v>
      </c>
      <c r="V91" s="202" t="s">
        <v>529</v>
      </c>
    </row>
    <row r="92" spans="2:22" s="57" customFormat="1" ht="24.95" customHeight="1" x14ac:dyDescent="0.2">
      <c r="B92" s="156">
        <f t="shared" si="0"/>
        <v>55</v>
      </c>
      <c r="C92" s="213">
        <v>43495</v>
      </c>
      <c r="D92" s="214">
        <v>0.71180555555555547</v>
      </c>
      <c r="E92" s="215">
        <v>-37.818357210000002</v>
      </c>
      <c r="F92" s="215">
        <v>145.1961355</v>
      </c>
      <c r="G92" s="215" t="s">
        <v>481</v>
      </c>
      <c r="H92" s="216">
        <v>7030642</v>
      </c>
      <c r="I92" s="202" t="s">
        <v>179</v>
      </c>
      <c r="J92" s="160" t="s">
        <v>77</v>
      </c>
      <c r="K92" s="202" t="s">
        <v>124</v>
      </c>
      <c r="L92" s="203" t="s">
        <v>81</v>
      </c>
      <c r="M92" s="202" t="s">
        <v>80</v>
      </c>
      <c r="N92" s="203" t="s">
        <v>45</v>
      </c>
      <c r="O92" s="203" t="s">
        <v>534</v>
      </c>
      <c r="P92" s="73">
        <v>0.2</v>
      </c>
      <c r="Q92" s="154" t="s">
        <v>190</v>
      </c>
      <c r="R92" s="74">
        <v>1</v>
      </c>
      <c r="S92" s="74">
        <v>0.2</v>
      </c>
      <c r="T92" s="154">
        <v>1260219</v>
      </c>
      <c r="U92" s="216" t="s">
        <v>332</v>
      </c>
      <c r="V92" s="152" t="s">
        <v>531</v>
      </c>
    </row>
    <row r="93" spans="2:22" s="57" customFormat="1" ht="24.95" customHeight="1" x14ac:dyDescent="0.2">
      <c r="B93" s="156">
        <f t="shared" si="0"/>
        <v>56</v>
      </c>
      <c r="C93" s="150">
        <v>43495</v>
      </c>
      <c r="D93" s="151">
        <v>0.73478009259259258</v>
      </c>
      <c r="E93" s="202">
        <v>-38.046045650000003</v>
      </c>
      <c r="F93" s="202">
        <v>145.2265539</v>
      </c>
      <c r="G93" s="152" t="s">
        <v>551</v>
      </c>
      <c r="H93" s="202">
        <v>622594</v>
      </c>
      <c r="I93" s="202" t="s">
        <v>148</v>
      </c>
      <c r="J93" s="160" t="s">
        <v>77</v>
      </c>
      <c r="K93" s="202" t="s">
        <v>141</v>
      </c>
      <c r="L93" s="153" t="s">
        <v>81</v>
      </c>
      <c r="M93" s="152" t="s">
        <v>80</v>
      </c>
      <c r="N93" s="153" t="s">
        <v>45</v>
      </c>
      <c r="O93" s="203" t="s">
        <v>535</v>
      </c>
      <c r="P93" s="73">
        <v>1</v>
      </c>
      <c r="Q93" s="154" t="s">
        <v>190</v>
      </c>
      <c r="R93" s="74">
        <v>1</v>
      </c>
      <c r="S93" s="74">
        <v>1</v>
      </c>
      <c r="T93" s="154">
        <v>1260279</v>
      </c>
      <c r="U93" s="202" t="s">
        <v>334</v>
      </c>
      <c r="V93" s="202" t="s">
        <v>317</v>
      </c>
    </row>
    <row r="94" spans="2:22" s="57" customFormat="1" ht="24.95" customHeight="1" x14ac:dyDescent="0.2">
      <c r="B94" s="156">
        <f t="shared" si="0"/>
        <v>57</v>
      </c>
      <c r="C94" s="150">
        <v>43495</v>
      </c>
      <c r="D94" s="151">
        <v>0.90069444444444446</v>
      </c>
      <c r="E94" s="202">
        <v>-37.913432110000002</v>
      </c>
      <c r="F94" s="202">
        <v>145.1167039</v>
      </c>
      <c r="G94" s="152" t="s">
        <v>482</v>
      </c>
      <c r="H94" s="202">
        <v>2332439</v>
      </c>
      <c r="I94" s="202" t="s">
        <v>528</v>
      </c>
      <c r="J94" s="160" t="s">
        <v>78</v>
      </c>
      <c r="K94" s="202" t="s">
        <v>124</v>
      </c>
      <c r="L94" s="203" t="s">
        <v>83</v>
      </c>
      <c r="M94" s="202" t="s">
        <v>80</v>
      </c>
      <c r="N94" s="203" t="s">
        <v>61</v>
      </c>
      <c r="O94" s="203" t="s">
        <v>534</v>
      </c>
      <c r="P94" s="73">
        <v>0.2</v>
      </c>
      <c r="Q94" s="154" t="s">
        <v>190</v>
      </c>
      <c r="R94" s="74">
        <v>1</v>
      </c>
      <c r="S94" s="74">
        <v>0.2</v>
      </c>
      <c r="T94" s="154">
        <v>1260234</v>
      </c>
      <c r="U94" s="202" t="s">
        <v>331</v>
      </c>
      <c r="V94" s="152" t="s">
        <v>319</v>
      </c>
    </row>
    <row r="95" spans="2:22" s="57" customFormat="1" ht="24.95" customHeight="1" x14ac:dyDescent="0.2">
      <c r="B95" s="156">
        <f t="shared" si="0"/>
        <v>58</v>
      </c>
      <c r="C95" s="150">
        <v>43497</v>
      </c>
      <c r="D95" s="151">
        <v>6.0416666666666667E-2</v>
      </c>
      <c r="E95" s="202">
        <v>-38.177563599999999</v>
      </c>
      <c r="F95" s="202">
        <v>145.16561899999999</v>
      </c>
      <c r="G95" s="152" t="s">
        <v>552</v>
      </c>
      <c r="H95" s="202">
        <v>3310277</v>
      </c>
      <c r="I95" s="202" t="s">
        <v>154</v>
      </c>
      <c r="J95" s="160" t="s">
        <v>78</v>
      </c>
      <c r="K95" s="202" t="s">
        <v>141</v>
      </c>
      <c r="L95" s="153" t="s">
        <v>87</v>
      </c>
      <c r="M95" s="152" t="s">
        <v>80</v>
      </c>
      <c r="N95" s="153" t="s">
        <v>61</v>
      </c>
      <c r="O95" s="203" t="s">
        <v>535</v>
      </c>
      <c r="P95" s="73">
        <v>1</v>
      </c>
      <c r="Q95" s="154" t="s">
        <v>188</v>
      </c>
      <c r="R95" s="74">
        <v>0.5</v>
      </c>
      <c r="S95" s="74">
        <v>0.5</v>
      </c>
      <c r="T95" s="154">
        <v>1261024</v>
      </c>
      <c r="U95" s="202" t="s">
        <v>342</v>
      </c>
      <c r="V95" s="152" t="s">
        <v>343</v>
      </c>
    </row>
    <row r="96" spans="2:22" s="57" customFormat="1" ht="24.95" customHeight="1" x14ac:dyDescent="0.2">
      <c r="B96" s="156">
        <f t="shared" si="0"/>
        <v>59</v>
      </c>
      <c r="C96" s="150">
        <v>43499</v>
      </c>
      <c r="D96" s="151">
        <v>0.69652777777777775</v>
      </c>
      <c r="E96" s="202">
        <v>-37.839683180000002</v>
      </c>
      <c r="F96" s="202">
        <v>145.18357080000001</v>
      </c>
      <c r="G96" s="152" t="s">
        <v>483</v>
      </c>
      <c r="H96" s="202">
        <v>7031909</v>
      </c>
      <c r="I96" s="202" t="s">
        <v>128</v>
      </c>
      <c r="J96" s="160" t="s">
        <v>75</v>
      </c>
      <c r="K96" s="202" t="s">
        <v>124</v>
      </c>
      <c r="L96" s="153" t="s">
        <v>85</v>
      </c>
      <c r="M96" s="152" t="s">
        <v>80</v>
      </c>
      <c r="N96" s="153" t="s">
        <v>61</v>
      </c>
      <c r="O96" s="203" t="s">
        <v>534</v>
      </c>
      <c r="P96" s="73">
        <v>0.2</v>
      </c>
      <c r="Q96" s="154" t="s">
        <v>189</v>
      </c>
      <c r="R96" s="74">
        <v>2</v>
      </c>
      <c r="S96" s="74">
        <v>0.4</v>
      </c>
      <c r="T96" s="154">
        <v>1261667</v>
      </c>
      <c r="U96" s="202" t="s">
        <v>344</v>
      </c>
      <c r="V96" s="152" t="s">
        <v>345</v>
      </c>
    </row>
    <row r="97" spans="2:22" s="57" customFormat="1" ht="24.95" customHeight="1" x14ac:dyDescent="0.2">
      <c r="B97" s="156">
        <f t="shared" si="0"/>
        <v>60</v>
      </c>
      <c r="C97" s="150">
        <v>43500</v>
      </c>
      <c r="D97" s="151">
        <v>0.74305555555555547</v>
      </c>
      <c r="E97" s="202">
        <v>-37.758335340000002</v>
      </c>
      <c r="F97" s="202">
        <v>145.10831619999999</v>
      </c>
      <c r="G97" s="202" t="s">
        <v>484</v>
      </c>
      <c r="H97" s="202">
        <v>7068515</v>
      </c>
      <c r="I97" s="202" t="s">
        <v>185</v>
      </c>
      <c r="J97" s="160" t="s">
        <v>77</v>
      </c>
      <c r="K97" s="202" t="s">
        <v>124</v>
      </c>
      <c r="L97" s="203" t="s">
        <v>91</v>
      </c>
      <c r="M97" s="202" t="s">
        <v>80</v>
      </c>
      <c r="N97" s="203" t="s">
        <v>61</v>
      </c>
      <c r="O97" s="203" t="s">
        <v>534</v>
      </c>
      <c r="P97" s="73">
        <v>0.2</v>
      </c>
      <c r="Q97" s="154" t="s">
        <v>188</v>
      </c>
      <c r="R97" s="74">
        <v>0.5</v>
      </c>
      <c r="S97" s="74">
        <v>0.1</v>
      </c>
      <c r="T97" s="154">
        <v>1262122</v>
      </c>
      <c r="U97" s="202" t="s">
        <v>346</v>
      </c>
      <c r="V97" s="155" t="s">
        <v>347</v>
      </c>
    </row>
    <row r="98" spans="2:22" s="57" customFormat="1" ht="24.95" customHeight="1" x14ac:dyDescent="0.2">
      <c r="B98" s="156">
        <f t="shared" si="0"/>
        <v>61</v>
      </c>
      <c r="C98" s="150">
        <v>43502</v>
      </c>
      <c r="D98" s="151">
        <v>0.89673611111111118</v>
      </c>
      <c r="E98" s="202">
        <v>-37.984181829999997</v>
      </c>
      <c r="F98" s="202">
        <v>145.2446281</v>
      </c>
      <c r="G98" s="152" t="s">
        <v>485</v>
      </c>
      <c r="H98" s="202">
        <v>621692</v>
      </c>
      <c r="I98" s="202" t="s">
        <v>155</v>
      </c>
      <c r="J98" s="160" t="s">
        <v>77</v>
      </c>
      <c r="K98" s="202" t="s">
        <v>124</v>
      </c>
      <c r="L98" s="153" t="s">
        <v>83</v>
      </c>
      <c r="M98" s="152" t="s">
        <v>80</v>
      </c>
      <c r="N98" s="153" t="s">
        <v>61</v>
      </c>
      <c r="O98" s="203" t="s">
        <v>534</v>
      </c>
      <c r="P98" s="73">
        <v>0.2</v>
      </c>
      <c r="Q98" s="154" t="s">
        <v>188</v>
      </c>
      <c r="R98" s="74">
        <v>0.5</v>
      </c>
      <c r="S98" s="74">
        <v>0.1</v>
      </c>
      <c r="T98" s="154">
        <v>1263336</v>
      </c>
      <c r="U98" s="202" t="s">
        <v>350</v>
      </c>
      <c r="V98" s="152" t="s">
        <v>351</v>
      </c>
    </row>
    <row r="99" spans="2:22" s="57" customFormat="1" ht="24.95" customHeight="1" x14ac:dyDescent="0.2">
      <c r="B99" s="156">
        <f t="shared" si="0"/>
        <v>62</v>
      </c>
      <c r="C99" s="150">
        <v>43502</v>
      </c>
      <c r="D99" s="151">
        <v>0.92013888888888884</v>
      </c>
      <c r="E99" s="202">
        <v>-38.36791101</v>
      </c>
      <c r="F99" s="202">
        <v>144.76957229999999</v>
      </c>
      <c r="G99" s="202" t="s">
        <v>486</v>
      </c>
      <c r="H99" s="202">
        <v>1316290</v>
      </c>
      <c r="I99" s="202" t="s">
        <v>174</v>
      </c>
      <c r="J99" s="160" t="s">
        <v>77</v>
      </c>
      <c r="K99" s="202" t="s">
        <v>141</v>
      </c>
      <c r="L99" s="203" t="s">
        <v>84</v>
      </c>
      <c r="M99" s="202" t="s">
        <v>80</v>
      </c>
      <c r="N99" s="203" t="s">
        <v>61</v>
      </c>
      <c r="O99" s="203" t="s">
        <v>535</v>
      </c>
      <c r="P99" s="73">
        <v>1</v>
      </c>
      <c r="Q99" s="154" t="s">
        <v>188</v>
      </c>
      <c r="R99" s="74">
        <v>0.5</v>
      </c>
      <c r="S99" s="74">
        <v>0.5</v>
      </c>
      <c r="T99" s="154">
        <v>1263429</v>
      </c>
      <c r="U99" s="202" t="s">
        <v>349</v>
      </c>
      <c r="V99" s="152" t="s">
        <v>348</v>
      </c>
    </row>
    <row r="100" spans="2:22" s="57" customFormat="1" ht="24.95" customHeight="1" x14ac:dyDescent="0.2">
      <c r="B100" s="156">
        <f t="shared" si="0"/>
        <v>63</v>
      </c>
      <c r="C100" s="150">
        <v>43503</v>
      </c>
      <c r="D100" s="151">
        <v>0.5675810185185185</v>
      </c>
      <c r="E100" s="202">
        <v>-37.949990759999999</v>
      </c>
      <c r="F100" s="202">
        <v>145.1750059</v>
      </c>
      <c r="G100" s="152" t="s">
        <v>487</v>
      </c>
      <c r="H100" s="202">
        <v>618315</v>
      </c>
      <c r="I100" s="202" t="s">
        <v>118</v>
      </c>
      <c r="J100" s="160" t="s">
        <v>77</v>
      </c>
      <c r="K100" s="202" t="s">
        <v>124</v>
      </c>
      <c r="L100" s="153" t="s">
        <v>81</v>
      </c>
      <c r="M100" s="202" t="s">
        <v>80</v>
      </c>
      <c r="N100" s="203" t="s">
        <v>48</v>
      </c>
      <c r="O100" s="203" t="s">
        <v>534</v>
      </c>
      <c r="P100" s="73">
        <v>0.2</v>
      </c>
      <c r="Q100" s="154" t="s">
        <v>187</v>
      </c>
      <c r="R100" s="74">
        <v>0.2</v>
      </c>
      <c r="S100" s="74">
        <v>4.0000000000000008E-2</v>
      </c>
      <c r="T100" s="154">
        <v>1263568</v>
      </c>
      <c r="U100" s="202" t="s">
        <v>354</v>
      </c>
      <c r="V100" s="152" t="s">
        <v>355</v>
      </c>
    </row>
    <row r="101" spans="2:22" s="57" customFormat="1" ht="24.95" customHeight="1" x14ac:dyDescent="0.2">
      <c r="B101" s="156">
        <f t="shared" si="0"/>
        <v>64</v>
      </c>
      <c r="C101" s="150">
        <v>43503</v>
      </c>
      <c r="D101" s="151">
        <v>0.72387731481481488</v>
      </c>
      <c r="E101" s="202">
        <v>-37.996640919999997</v>
      </c>
      <c r="F101" s="202">
        <v>145.07373340000001</v>
      </c>
      <c r="G101" s="152" t="s">
        <v>488</v>
      </c>
      <c r="H101" s="202">
        <v>9864653</v>
      </c>
      <c r="I101" s="202" t="s">
        <v>171</v>
      </c>
      <c r="J101" s="160" t="s">
        <v>75</v>
      </c>
      <c r="K101" s="202" t="s">
        <v>124</v>
      </c>
      <c r="L101" s="153" t="s">
        <v>85</v>
      </c>
      <c r="M101" s="152" t="s">
        <v>80</v>
      </c>
      <c r="N101" s="153" t="s">
        <v>61</v>
      </c>
      <c r="O101" s="203" t="s">
        <v>534</v>
      </c>
      <c r="P101" s="73">
        <v>0.2</v>
      </c>
      <c r="Q101" s="154" t="s">
        <v>187</v>
      </c>
      <c r="R101" s="74">
        <v>0.2</v>
      </c>
      <c r="S101" s="74">
        <v>4.0000000000000008E-2</v>
      </c>
      <c r="T101" s="154">
        <v>1263632</v>
      </c>
      <c r="U101" s="202" t="s">
        <v>352</v>
      </c>
      <c r="V101" s="202" t="s">
        <v>353</v>
      </c>
    </row>
    <row r="102" spans="2:22" s="57" customFormat="1" ht="24.95" customHeight="1" x14ac:dyDescent="0.2">
      <c r="B102" s="156">
        <f t="shared" si="0"/>
        <v>65</v>
      </c>
      <c r="C102" s="150">
        <v>43507</v>
      </c>
      <c r="D102" s="151">
        <v>0.49576388888888889</v>
      </c>
      <c r="E102" s="202">
        <v>-38.03306551</v>
      </c>
      <c r="F102" s="202">
        <v>145.20180339999999</v>
      </c>
      <c r="G102" s="152" t="s">
        <v>489</v>
      </c>
      <c r="H102" s="202">
        <v>623109</v>
      </c>
      <c r="I102" s="202" t="s">
        <v>119</v>
      </c>
      <c r="J102" s="160" t="s">
        <v>75</v>
      </c>
      <c r="K102" s="202" t="s">
        <v>124</v>
      </c>
      <c r="L102" s="153" t="s">
        <v>81</v>
      </c>
      <c r="M102" s="152" t="s">
        <v>80</v>
      </c>
      <c r="N102" s="203" t="s">
        <v>48</v>
      </c>
      <c r="O102" s="203" t="s">
        <v>534</v>
      </c>
      <c r="P102" s="73">
        <v>0.2</v>
      </c>
      <c r="Q102" s="154" t="s">
        <v>188</v>
      </c>
      <c r="R102" s="74">
        <v>0.5</v>
      </c>
      <c r="S102" s="74">
        <v>0.1</v>
      </c>
      <c r="T102" s="154">
        <v>1264499</v>
      </c>
      <c r="U102" s="202" t="s">
        <v>356</v>
      </c>
      <c r="V102" s="152" t="s">
        <v>357</v>
      </c>
    </row>
    <row r="103" spans="2:22" s="57" customFormat="1" ht="24.95" customHeight="1" x14ac:dyDescent="0.2">
      <c r="B103" s="156">
        <f t="shared" ref="B103:B141" si="1">B102+1</f>
        <v>66</v>
      </c>
      <c r="C103" s="150">
        <v>43511</v>
      </c>
      <c r="D103" s="151">
        <v>0.52435185185185185</v>
      </c>
      <c r="E103" s="202">
        <v>-38.149598609999998</v>
      </c>
      <c r="F103" s="202">
        <v>145.11516779999999</v>
      </c>
      <c r="G103" s="152" t="s">
        <v>490</v>
      </c>
      <c r="H103" s="202">
        <v>8819481</v>
      </c>
      <c r="I103" s="202" t="s">
        <v>112</v>
      </c>
      <c r="J103" s="160" t="s">
        <v>75</v>
      </c>
      <c r="K103" s="202" t="s">
        <v>124</v>
      </c>
      <c r="L103" s="153" t="s">
        <v>204</v>
      </c>
      <c r="M103" s="152" t="s">
        <v>79</v>
      </c>
      <c r="N103" s="153" t="s">
        <v>61</v>
      </c>
      <c r="O103" s="203" t="s">
        <v>534</v>
      </c>
      <c r="P103" s="73">
        <v>0.2</v>
      </c>
      <c r="Q103" s="154" t="s">
        <v>188</v>
      </c>
      <c r="R103" s="74">
        <v>0.5</v>
      </c>
      <c r="S103" s="74">
        <v>0.1</v>
      </c>
      <c r="T103" s="154">
        <v>1266284</v>
      </c>
      <c r="U103" s="202" t="s">
        <v>358</v>
      </c>
      <c r="V103" s="152" t="s">
        <v>359</v>
      </c>
    </row>
    <row r="104" spans="2:22" s="57" customFormat="1" ht="24.95" customHeight="1" x14ac:dyDescent="0.2">
      <c r="B104" s="156">
        <f t="shared" si="1"/>
        <v>67</v>
      </c>
      <c r="C104" s="150">
        <v>43514</v>
      </c>
      <c r="D104" s="151">
        <v>0.30087962962962961</v>
      </c>
      <c r="E104" s="202">
        <v>-37.91405263</v>
      </c>
      <c r="F104" s="202">
        <v>145.18464259999999</v>
      </c>
      <c r="G104" s="152" t="s">
        <v>491</v>
      </c>
      <c r="H104" s="202">
        <v>614322</v>
      </c>
      <c r="I104" s="202" t="s">
        <v>104</v>
      </c>
      <c r="J104" s="160" t="s">
        <v>77</v>
      </c>
      <c r="K104" s="202" t="s">
        <v>124</v>
      </c>
      <c r="L104" s="153" t="s">
        <v>81</v>
      </c>
      <c r="M104" s="152" t="s">
        <v>80</v>
      </c>
      <c r="N104" s="153" t="s">
        <v>45</v>
      </c>
      <c r="O104" s="203" t="s">
        <v>534</v>
      </c>
      <c r="P104" s="73">
        <v>0.2</v>
      </c>
      <c r="Q104" s="154" t="s">
        <v>188</v>
      </c>
      <c r="R104" s="74">
        <v>0.5</v>
      </c>
      <c r="S104" s="74">
        <v>0.1</v>
      </c>
      <c r="T104" s="154">
        <v>1266695</v>
      </c>
      <c r="U104" s="202" t="s">
        <v>365</v>
      </c>
      <c r="V104" s="202" t="s">
        <v>325</v>
      </c>
    </row>
    <row r="105" spans="2:22" s="57" customFormat="1" ht="24.95" customHeight="1" x14ac:dyDescent="0.2">
      <c r="B105" s="156">
        <f t="shared" si="1"/>
        <v>68</v>
      </c>
      <c r="C105" s="150">
        <v>43521</v>
      </c>
      <c r="D105" s="151">
        <v>0.83680555555555547</v>
      </c>
      <c r="E105" s="202">
        <v>-38.106074919999998</v>
      </c>
      <c r="F105" s="202">
        <v>145.17223960000001</v>
      </c>
      <c r="G105" s="152" t="s">
        <v>493</v>
      </c>
      <c r="H105" s="202">
        <v>8814069</v>
      </c>
      <c r="I105" s="202" t="s">
        <v>149</v>
      </c>
      <c r="J105" s="160" t="s">
        <v>75</v>
      </c>
      <c r="K105" s="202" t="s">
        <v>124</v>
      </c>
      <c r="L105" s="153" t="s">
        <v>85</v>
      </c>
      <c r="M105" s="152" t="s">
        <v>79</v>
      </c>
      <c r="N105" s="153" t="s">
        <v>61</v>
      </c>
      <c r="O105" s="203" t="s">
        <v>534</v>
      </c>
      <c r="P105" s="73">
        <v>0.2</v>
      </c>
      <c r="Q105" s="154" t="s">
        <v>190</v>
      </c>
      <c r="R105" s="74">
        <v>1</v>
      </c>
      <c r="S105" s="74">
        <v>0.2</v>
      </c>
      <c r="T105" s="154">
        <v>1269387</v>
      </c>
      <c r="U105" s="202" t="s">
        <v>363</v>
      </c>
      <c r="V105" s="202" t="s">
        <v>361</v>
      </c>
    </row>
    <row r="106" spans="2:22" s="57" customFormat="1" ht="24.95" customHeight="1" x14ac:dyDescent="0.2">
      <c r="B106" s="156">
        <f t="shared" si="1"/>
        <v>69</v>
      </c>
      <c r="C106" s="150">
        <v>43521</v>
      </c>
      <c r="D106" s="151">
        <v>0.96603009259259265</v>
      </c>
      <c r="E106" s="202">
        <v>-38.356045809999998</v>
      </c>
      <c r="F106" s="202">
        <v>144.75844620000001</v>
      </c>
      <c r="G106" s="202" t="s">
        <v>492</v>
      </c>
      <c r="H106" s="202">
        <v>1306287</v>
      </c>
      <c r="I106" s="202" t="s">
        <v>103</v>
      </c>
      <c r="J106" s="160" t="s">
        <v>77</v>
      </c>
      <c r="K106" s="202" t="s">
        <v>124</v>
      </c>
      <c r="L106" s="203" t="s">
        <v>86</v>
      </c>
      <c r="M106" s="202" t="s">
        <v>80</v>
      </c>
      <c r="N106" s="203" t="s">
        <v>61</v>
      </c>
      <c r="O106" s="203" t="s">
        <v>534</v>
      </c>
      <c r="P106" s="73">
        <v>0.2</v>
      </c>
      <c r="Q106" s="154" t="s">
        <v>190</v>
      </c>
      <c r="R106" s="74">
        <v>1</v>
      </c>
      <c r="S106" s="74">
        <v>0.2</v>
      </c>
      <c r="T106" s="154">
        <v>1269343</v>
      </c>
      <c r="U106" s="202" t="s">
        <v>364</v>
      </c>
      <c r="V106" s="202" t="s">
        <v>360</v>
      </c>
    </row>
    <row r="107" spans="2:22" s="50" customFormat="1" ht="24.95" customHeight="1" x14ac:dyDescent="0.2">
      <c r="B107" s="156">
        <f t="shared" si="1"/>
        <v>70</v>
      </c>
      <c r="C107" s="150">
        <v>43524</v>
      </c>
      <c r="D107" s="151">
        <v>0.83472222222222225</v>
      </c>
      <c r="E107" s="202">
        <v>-37.936359940000003</v>
      </c>
      <c r="F107" s="202">
        <v>145.0997088</v>
      </c>
      <c r="G107" s="152" t="s">
        <v>494</v>
      </c>
      <c r="H107" s="202">
        <v>2330277</v>
      </c>
      <c r="I107" s="202" t="s">
        <v>161</v>
      </c>
      <c r="J107" s="160" t="s">
        <v>75</v>
      </c>
      <c r="K107" s="202" t="s">
        <v>124</v>
      </c>
      <c r="L107" s="203" t="s">
        <v>86</v>
      </c>
      <c r="M107" s="202" t="s">
        <v>80</v>
      </c>
      <c r="N107" s="203" t="s">
        <v>61</v>
      </c>
      <c r="O107" s="203" t="s">
        <v>534</v>
      </c>
      <c r="P107" s="73">
        <v>0.2</v>
      </c>
      <c r="Q107" s="154" t="s">
        <v>190</v>
      </c>
      <c r="R107" s="74">
        <v>1</v>
      </c>
      <c r="S107" s="74">
        <v>0.2</v>
      </c>
      <c r="T107" s="154">
        <v>1270485</v>
      </c>
      <c r="U107" s="202" t="s">
        <v>366</v>
      </c>
      <c r="V107" s="152" t="s">
        <v>362</v>
      </c>
    </row>
    <row r="108" spans="2:22" s="50" customFormat="1" ht="24.95" customHeight="1" x14ac:dyDescent="0.2">
      <c r="B108" s="156">
        <f t="shared" si="1"/>
        <v>71</v>
      </c>
      <c r="C108" s="150">
        <v>43525</v>
      </c>
      <c r="D108" s="151">
        <v>0.4368055555555555</v>
      </c>
      <c r="E108" s="202">
        <v>-38.23207747</v>
      </c>
      <c r="F108" s="202">
        <v>145.19105930000001</v>
      </c>
      <c r="G108" s="202" t="s">
        <v>496</v>
      </c>
      <c r="H108" s="161">
        <v>1109065</v>
      </c>
      <c r="I108" s="202" t="s">
        <v>106</v>
      </c>
      <c r="J108" s="160" t="s">
        <v>77</v>
      </c>
      <c r="K108" s="202" t="s">
        <v>141</v>
      </c>
      <c r="L108" s="153" t="s">
        <v>91</v>
      </c>
      <c r="M108" s="152" t="s">
        <v>80</v>
      </c>
      <c r="N108" s="153" t="s">
        <v>61</v>
      </c>
      <c r="O108" s="203" t="s">
        <v>534</v>
      </c>
      <c r="P108" s="73">
        <v>0.2</v>
      </c>
      <c r="Q108" s="154" t="s">
        <v>190</v>
      </c>
      <c r="R108" s="74">
        <v>1</v>
      </c>
      <c r="S108" s="74">
        <v>0.2</v>
      </c>
      <c r="T108" s="154">
        <v>1270642</v>
      </c>
      <c r="U108" s="202" t="s">
        <v>377</v>
      </c>
      <c r="V108" s="161" t="s">
        <v>375</v>
      </c>
    </row>
    <row r="109" spans="2:22" s="50" customFormat="1" ht="24.95" customHeight="1" x14ac:dyDescent="0.2">
      <c r="B109" s="156">
        <f t="shared" si="1"/>
        <v>72</v>
      </c>
      <c r="C109" s="150">
        <v>43525</v>
      </c>
      <c r="D109" s="151">
        <v>0.54166666666666663</v>
      </c>
      <c r="E109" s="202">
        <v>-37.90141852</v>
      </c>
      <c r="F109" s="202">
        <v>145.1032975</v>
      </c>
      <c r="G109" s="152" t="s">
        <v>495</v>
      </c>
      <c r="H109" s="202">
        <v>2325899</v>
      </c>
      <c r="I109" s="202" t="s">
        <v>167</v>
      </c>
      <c r="J109" s="160" t="s">
        <v>75</v>
      </c>
      <c r="K109" s="202" t="s">
        <v>124</v>
      </c>
      <c r="L109" s="153" t="s">
        <v>81</v>
      </c>
      <c r="M109" s="152" t="s">
        <v>80</v>
      </c>
      <c r="N109" s="153" t="s">
        <v>48</v>
      </c>
      <c r="O109" s="203" t="s">
        <v>534</v>
      </c>
      <c r="P109" s="73">
        <v>0.2</v>
      </c>
      <c r="Q109" s="154" t="s">
        <v>190</v>
      </c>
      <c r="R109" s="74">
        <v>1</v>
      </c>
      <c r="S109" s="74">
        <v>0.2</v>
      </c>
      <c r="T109" s="205">
        <v>19000090760</v>
      </c>
      <c r="U109" s="202" t="s">
        <v>376</v>
      </c>
      <c r="V109" s="155" t="s">
        <v>378</v>
      </c>
    </row>
    <row r="110" spans="2:22" s="50" customFormat="1" ht="24.95" customHeight="1" x14ac:dyDescent="0.2">
      <c r="B110" s="156">
        <f t="shared" si="1"/>
        <v>73</v>
      </c>
      <c r="C110" s="150">
        <v>43525</v>
      </c>
      <c r="D110" s="151">
        <v>0.78682870370370372</v>
      </c>
      <c r="E110" s="202">
        <v>-37.858753700000001</v>
      </c>
      <c r="F110" s="202">
        <v>145.0710718</v>
      </c>
      <c r="G110" s="152" t="s">
        <v>497</v>
      </c>
      <c r="H110" s="202">
        <v>2336334</v>
      </c>
      <c r="I110" s="202" t="s">
        <v>130</v>
      </c>
      <c r="J110" s="160" t="s">
        <v>75</v>
      </c>
      <c r="K110" s="202" t="s">
        <v>124</v>
      </c>
      <c r="L110" s="153" t="s">
        <v>85</v>
      </c>
      <c r="M110" s="152" t="s">
        <v>80</v>
      </c>
      <c r="N110" s="153" t="s">
        <v>61</v>
      </c>
      <c r="O110" s="203" t="s">
        <v>534</v>
      </c>
      <c r="P110" s="73">
        <v>0.2</v>
      </c>
      <c r="Q110" s="154" t="s">
        <v>190</v>
      </c>
      <c r="R110" s="74">
        <v>1</v>
      </c>
      <c r="S110" s="74">
        <v>0.2</v>
      </c>
      <c r="T110" s="154">
        <v>1270887</v>
      </c>
      <c r="U110" s="202" t="s">
        <v>401</v>
      </c>
      <c r="V110" s="155" t="s">
        <v>369</v>
      </c>
    </row>
    <row r="111" spans="2:22" s="50" customFormat="1" ht="24.95" customHeight="1" x14ac:dyDescent="0.2">
      <c r="B111" s="156">
        <f t="shared" si="1"/>
        <v>74</v>
      </c>
      <c r="C111" s="150">
        <v>43526</v>
      </c>
      <c r="D111" s="151">
        <v>0.362337962962963</v>
      </c>
      <c r="E111" s="202">
        <v>-38.360775029999999</v>
      </c>
      <c r="F111" s="202">
        <v>144.88711929999999</v>
      </c>
      <c r="G111" s="152" t="s">
        <v>553</v>
      </c>
      <c r="H111" s="202">
        <v>1301093</v>
      </c>
      <c r="I111" s="202" t="s">
        <v>117</v>
      </c>
      <c r="J111" s="160" t="s">
        <v>77</v>
      </c>
      <c r="K111" s="202" t="s">
        <v>124</v>
      </c>
      <c r="L111" s="153" t="s">
        <v>84</v>
      </c>
      <c r="M111" s="152" t="s">
        <v>80</v>
      </c>
      <c r="N111" s="153" t="s">
        <v>61</v>
      </c>
      <c r="O111" s="203" t="s">
        <v>534</v>
      </c>
      <c r="P111" s="73">
        <v>0.2</v>
      </c>
      <c r="Q111" s="154" t="s">
        <v>190</v>
      </c>
      <c r="R111" s="74">
        <v>1</v>
      </c>
      <c r="S111" s="74">
        <v>0.2</v>
      </c>
      <c r="T111" s="154">
        <v>1271001</v>
      </c>
      <c r="U111" s="202" t="s">
        <v>379</v>
      </c>
      <c r="V111" s="202" t="s">
        <v>380</v>
      </c>
    </row>
    <row r="112" spans="2:22" s="50" customFormat="1" ht="24.95" customHeight="1" x14ac:dyDescent="0.2">
      <c r="B112" s="156">
        <f t="shared" si="1"/>
        <v>75</v>
      </c>
      <c r="C112" s="150">
        <v>43526</v>
      </c>
      <c r="D112" s="151">
        <v>0.70623842592592589</v>
      </c>
      <c r="E112" s="202">
        <v>-37.90081653</v>
      </c>
      <c r="F112" s="202">
        <v>145.01294010000001</v>
      </c>
      <c r="G112" s="152" t="s">
        <v>498</v>
      </c>
      <c r="H112" s="202">
        <v>2305826</v>
      </c>
      <c r="I112" s="202" t="s">
        <v>140</v>
      </c>
      <c r="J112" s="160" t="s">
        <v>75</v>
      </c>
      <c r="K112" s="202" t="s">
        <v>124</v>
      </c>
      <c r="L112" s="153" t="s">
        <v>85</v>
      </c>
      <c r="M112" s="152" t="s">
        <v>79</v>
      </c>
      <c r="N112" s="153" t="s">
        <v>61</v>
      </c>
      <c r="O112" s="203" t="s">
        <v>534</v>
      </c>
      <c r="P112" s="73">
        <v>0.2</v>
      </c>
      <c r="Q112" s="154" t="s">
        <v>190</v>
      </c>
      <c r="R112" s="74">
        <v>1</v>
      </c>
      <c r="S112" s="74">
        <v>0.2</v>
      </c>
      <c r="T112" s="154">
        <v>1271119</v>
      </c>
      <c r="U112" s="202" t="s">
        <v>382</v>
      </c>
      <c r="V112" s="202" t="s">
        <v>381</v>
      </c>
    </row>
    <row r="113" spans="2:25" s="50" customFormat="1" ht="24.95" customHeight="1" x14ac:dyDescent="0.2">
      <c r="B113" s="156">
        <f t="shared" si="1"/>
        <v>76</v>
      </c>
      <c r="C113" s="150">
        <v>43526</v>
      </c>
      <c r="D113" s="151">
        <v>0.75555555555555554</v>
      </c>
      <c r="E113" s="202">
        <v>-37.983084859999998</v>
      </c>
      <c r="F113" s="202">
        <v>145.0712594</v>
      </c>
      <c r="G113" s="152" t="s">
        <v>499</v>
      </c>
      <c r="H113" s="202">
        <v>1809079</v>
      </c>
      <c r="I113" s="202" t="s">
        <v>171</v>
      </c>
      <c r="J113" s="160" t="s">
        <v>76</v>
      </c>
      <c r="K113" s="202" t="s">
        <v>124</v>
      </c>
      <c r="L113" s="153" t="s">
        <v>84</v>
      </c>
      <c r="M113" s="152" t="s">
        <v>80</v>
      </c>
      <c r="N113" s="153" t="s">
        <v>61</v>
      </c>
      <c r="O113" s="203" t="s">
        <v>534</v>
      </c>
      <c r="P113" s="73">
        <v>0.2</v>
      </c>
      <c r="Q113" s="154" t="s">
        <v>190</v>
      </c>
      <c r="R113" s="74">
        <v>1</v>
      </c>
      <c r="S113" s="74">
        <v>0.2</v>
      </c>
      <c r="T113" s="154">
        <v>1271164</v>
      </c>
      <c r="U113" s="202" t="s">
        <v>383</v>
      </c>
      <c r="V113" s="202" t="s">
        <v>385</v>
      </c>
    </row>
    <row r="114" spans="2:25" s="50" customFormat="1" ht="24.95" customHeight="1" x14ac:dyDescent="0.2">
      <c r="B114" s="156">
        <f t="shared" si="1"/>
        <v>77</v>
      </c>
      <c r="C114" s="150">
        <v>43527</v>
      </c>
      <c r="D114" s="151">
        <v>0.76787037037037031</v>
      </c>
      <c r="E114" s="202">
        <v>-38.186097420000003</v>
      </c>
      <c r="F114" s="202">
        <v>145.17332880000001</v>
      </c>
      <c r="G114" s="152" t="s">
        <v>500</v>
      </c>
      <c r="H114" s="202">
        <v>3321371</v>
      </c>
      <c r="I114" s="202" t="s">
        <v>153</v>
      </c>
      <c r="J114" s="160" t="s">
        <v>75</v>
      </c>
      <c r="K114" s="202" t="s">
        <v>141</v>
      </c>
      <c r="L114" s="153" t="s">
        <v>92</v>
      </c>
      <c r="M114" s="152" t="s">
        <v>80</v>
      </c>
      <c r="N114" s="153" t="s">
        <v>61</v>
      </c>
      <c r="O114" s="203" t="s">
        <v>535</v>
      </c>
      <c r="P114" s="73">
        <v>1</v>
      </c>
      <c r="Q114" s="154" t="s">
        <v>189</v>
      </c>
      <c r="R114" s="74">
        <v>2</v>
      </c>
      <c r="S114" s="74">
        <v>2</v>
      </c>
      <c r="T114" s="154">
        <v>1271399</v>
      </c>
      <c r="U114" s="202" t="s">
        <v>384</v>
      </c>
      <c r="V114" s="202" t="s">
        <v>386</v>
      </c>
    </row>
    <row r="115" spans="2:25" s="50" customFormat="1" ht="24.95" customHeight="1" x14ac:dyDescent="0.2">
      <c r="B115" s="156">
        <f t="shared" si="1"/>
        <v>78</v>
      </c>
      <c r="C115" s="150">
        <v>43528</v>
      </c>
      <c r="D115" s="151">
        <v>0.13771990740740739</v>
      </c>
      <c r="E115" s="202">
        <v>-38.308375669999997</v>
      </c>
      <c r="F115" s="202">
        <v>145.03232990000001</v>
      </c>
      <c r="G115" s="202" t="s">
        <v>501</v>
      </c>
      <c r="H115" s="202">
        <v>1104930</v>
      </c>
      <c r="I115" s="202" t="s">
        <v>111</v>
      </c>
      <c r="J115" s="160" t="s">
        <v>78</v>
      </c>
      <c r="K115" s="202" t="s">
        <v>141</v>
      </c>
      <c r="L115" s="203" t="s">
        <v>81</v>
      </c>
      <c r="M115" s="202" t="s">
        <v>80</v>
      </c>
      <c r="N115" s="203" t="s">
        <v>45</v>
      </c>
      <c r="O115" s="203" t="s">
        <v>535</v>
      </c>
      <c r="P115" s="73">
        <v>1</v>
      </c>
      <c r="Q115" s="154" t="s">
        <v>188</v>
      </c>
      <c r="R115" s="74">
        <v>0.5</v>
      </c>
      <c r="S115" s="74">
        <v>0.5</v>
      </c>
      <c r="T115" s="154">
        <v>1271429</v>
      </c>
      <c r="U115" s="202" t="s">
        <v>387</v>
      </c>
      <c r="V115" s="155" t="s">
        <v>368</v>
      </c>
    </row>
    <row r="116" spans="2:25" s="50" customFormat="1" ht="24.95" customHeight="1" x14ac:dyDescent="0.2">
      <c r="B116" s="156">
        <f t="shared" si="1"/>
        <v>79</v>
      </c>
      <c r="C116" s="150">
        <v>43529</v>
      </c>
      <c r="D116" s="151">
        <v>4.4756944444444446E-2</v>
      </c>
      <c r="E116" s="202">
        <v>-38.335204660000002</v>
      </c>
      <c r="F116" s="202">
        <v>144.976384</v>
      </c>
      <c r="G116" s="152" t="s">
        <v>502</v>
      </c>
      <c r="H116" s="202">
        <v>8825277</v>
      </c>
      <c r="I116" s="202" t="s">
        <v>110</v>
      </c>
      <c r="J116" s="160" t="s">
        <v>78</v>
      </c>
      <c r="K116" s="202" t="s">
        <v>124</v>
      </c>
      <c r="L116" s="153" t="s">
        <v>81</v>
      </c>
      <c r="M116" s="152" t="s">
        <v>80</v>
      </c>
      <c r="N116" s="153" t="s">
        <v>61</v>
      </c>
      <c r="O116" s="203" t="s">
        <v>534</v>
      </c>
      <c r="P116" s="73">
        <v>0.2</v>
      </c>
      <c r="Q116" s="154" t="s">
        <v>188</v>
      </c>
      <c r="R116" s="74">
        <v>0.5</v>
      </c>
      <c r="S116" s="74">
        <v>0.1</v>
      </c>
      <c r="T116" s="154">
        <v>1271730</v>
      </c>
      <c r="U116" s="202" t="s">
        <v>388</v>
      </c>
      <c r="V116" s="152" t="s">
        <v>389</v>
      </c>
    </row>
    <row r="117" spans="2:25" s="50" customFormat="1" ht="24.95" customHeight="1" x14ac:dyDescent="0.2">
      <c r="B117" s="156">
        <f t="shared" si="1"/>
        <v>80</v>
      </c>
      <c r="C117" s="150">
        <v>43534</v>
      </c>
      <c r="D117" s="151">
        <v>0.68715277777777783</v>
      </c>
      <c r="E117" s="202">
        <v>-37.926717859999997</v>
      </c>
      <c r="F117" s="202">
        <v>144.99425210000001</v>
      </c>
      <c r="G117" s="152" t="s">
        <v>503</v>
      </c>
      <c r="H117" s="202">
        <v>1805858</v>
      </c>
      <c r="I117" s="202" t="s">
        <v>146</v>
      </c>
      <c r="J117" s="160" t="s">
        <v>76</v>
      </c>
      <c r="K117" s="202" t="s">
        <v>124</v>
      </c>
      <c r="L117" s="203" t="s">
        <v>84</v>
      </c>
      <c r="M117" s="202" t="s">
        <v>80</v>
      </c>
      <c r="N117" s="203" t="s">
        <v>61</v>
      </c>
      <c r="O117" s="203" t="s">
        <v>534</v>
      </c>
      <c r="P117" s="73">
        <v>0.2</v>
      </c>
      <c r="Q117" s="154" t="s">
        <v>188</v>
      </c>
      <c r="R117" s="74">
        <v>0.5</v>
      </c>
      <c r="S117" s="74">
        <v>0.1</v>
      </c>
      <c r="T117" s="154">
        <v>1273660</v>
      </c>
      <c r="U117" s="202" t="s">
        <v>400</v>
      </c>
      <c r="V117" s="202" t="s">
        <v>367</v>
      </c>
    </row>
    <row r="118" spans="2:25" s="50" customFormat="1" ht="24.95" customHeight="1" x14ac:dyDescent="0.2">
      <c r="B118" s="156">
        <f t="shared" si="1"/>
        <v>81</v>
      </c>
      <c r="C118" s="150">
        <v>43536</v>
      </c>
      <c r="D118" s="151">
        <v>0.48252314814814817</v>
      </c>
      <c r="E118" s="202">
        <v>-37.988472700000003</v>
      </c>
      <c r="F118" s="202">
        <v>145.1024955</v>
      </c>
      <c r="G118" s="152" t="s">
        <v>504</v>
      </c>
      <c r="H118" s="152">
        <v>9116184</v>
      </c>
      <c r="I118" s="202" t="s">
        <v>162</v>
      </c>
      <c r="J118" s="160" t="s">
        <v>77</v>
      </c>
      <c r="K118" s="202" t="s">
        <v>124</v>
      </c>
      <c r="L118" s="153" t="s">
        <v>84</v>
      </c>
      <c r="M118" s="152" t="s">
        <v>80</v>
      </c>
      <c r="N118" s="153" t="s">
        <v>61</v>
      </c>
      <c r="O118" s="203" t="s">
        <v>534</v>
      </c>
      <c r="P118" s="73">
        <v>0.2</v>
      </c>
      <c r="Q118" s="154" t="s">
        <v>188</v>
      </c>
      <c r="R118" s="74">
        <v>0.5</v>
      </c>
      <c r="S118" s="74">
        <v>0.1</v>
      </c>
      <c r="T118" s="154">
        <v>1273955</v>
      </c>
      <c r="U118" s="202" t="s">
        <v>396</v>
      </c>
      <c r="V118" s="152" t="s">
        <v>390</v>
      </c>
    </row>
    <row r="119" spans="2:25" s="50" customFormat="1" ht="24.95" customHeight="1" x14ac:dyDescent="0.2">
      <c r="B119" s="156">
        <f t="shared" si="1"/>
        <v>82</v>
      </c>
      <c r="C119" s="213">
        <v>43543</v>
      </c>
      <c r="D119" s="214">
        <v>0.51666666666666672</v>
      </c>
      <c r="E119" s="215">
        <v>-38.333400169999997</v>
      </c>
      <c r="F119" s="215">
        <v>145.01924249999999</v>
      </c>
      <c r="G119" s="215" t="s">
        <v>526</v>
      </c>
      <c r="H119" s="216">
        <v>1307507</v>
      </c>
      <c r="I119" s="202" t="s">
        <v>116</v>
      </c>
      <c r="J119" s="217" t="s">
        <v>77</v>
      </c>
      <c r="K119" s="202" t="s">
        <v>141</v>
      </c>
      <c r="L119" s="218" t="s">
        <v>201</v>
      </c>
      <c r="M119" s="216" t="s">
        <v>80</v>
      </c>
      <c r="N119" s="218" t="s">
        <v>48</v>
      </c>
      <c r="O119" s="203" t="s">
        <v>535</v>
      </c>
      <c r="P119" s="73">
        <v>1</v>
      </c>
      <c r="Q119" s="154" t="s">
        <v>187</v>
      </c>
      <c r="R119" s="74">
        <v>0.2</v>
      </c>
      <c r="S119" s="74">
        <v>0.2</v>
      </c>
      <c r="T119" s="219">
        <v>1275359</v>
      </c>
      <c r="U119" s="216" t="s">
        <v>527</v>
      </c>
      <c r="V119" s="216" t="s">
        <v>525</v>
      </c>
    </row>
    <row r="120" spans="2:25" s="50" customFormat="1" ht="24.95" customHeight="1" x14ac:dyDescent="0.2">
      <c r="B120" s="156">
        <f t="shared" si="1"/>
        <v>83</v>
      </c>
      <c r="C120" s="150">
        <v>43549</v>
      </c>
      <c r="D120" s="151">
        <v>0.63750000000000007</v>
      </c>
      <c r="E120" s="202">
        <v>-38.353113690000001</v>
      </c>
      <c r="F120" s="202">
        <v>145.0249464</v>
      </c>
      <c r="G120" s="152" t="s">
        <v>506</v>
      </c>
      <c r="H120" s="202">
        <v>1308142</v>
      </c>
      <c r="I120" s="202" t="s">
        <v>169</v>
      </c>
      <c r="J120" s="160" t="s">
        <v>77</v>
      </c>
      <c r="K120" s="202" t="s">
        <v>124</v>
      </c>
      <c r="L120" s="153" t="s">
        <v>201</v>
      </c>
      <c r="M120" s="152" t="s">
        <v>80</v>
      </c>
      <c r="N120" s="153" t="s">
        <v>45</v>
      </c>
      <c r="O120" s="203" t="s">
        <v>535</v>
      </c>
      <c r="P120" s="73">
        <v>1</v>
      </c>
      <c r="Q120" s="154" t="s">
        <v>190</v>
      </c>
      <c r="R120" s="74">
        <v>1</v>
      </c>
      <c r="S120" s="74">
        <v>1</v>
      </c>
      <c r="T120" s="154">
        <v>1277685</v>
      </c>
      <c r="U120" s="202" t="s">
        <v>391</v>
      </c>
      <c r="V120" s="155" t="s">
        <v>374</v>
      </c>
    </row>
    <row r="121" spans="2:25" s="50" customFormat="1" ht="24.95" customHeight="1" x14ac:dyDescent="0.2">
      <c r="B121" s="156">
        <f t="shared" si="1"/>
        <v>84</v>
      </c>
      <c r="C121" s="150">
        <v>43549</v>
      </c>
      <c r="D121" s="151">
        <v>0.67569444444444438</v>
      </c>
      <c r="E121" s="202">
        <v>-38.060260919999997</v>
      </c>
      <c r="F121" s="202">
        <v>145.1828472</v>
      </c>
      <c r="G121" s="152" t="s">
        <v>541</v>
      </c>
      <c r="H121" s="202">
        <v>623721</v>
      </c>
      <c r="I121" s="202" t="s">
        <v>148</v>
      </c>
      <c r="J121" s="160" t="s">
        <v>77</v>
      </c>
      <c r="K121" s="202" t="s">
        <v>141</v>
      </c>
      <c r="L121" s="153" t="s">
        <v>203</v>
      </c>
      <c r="M121" s="152" t="s">
        <v>80</v>
      </c>
      <c r="N121" s="153" t="s">
        <v>61</v>
      </c>
      <c r="O121" s="203" t="s">
        <v>534</v>
      </c>
      <c r="P121" s="73">
        <v>0.2</v>
      </c>
      <c r="Q121" s="154" t="s">
        <v>190</v>
      </c>
      <c r="R121" s="74">
        <v>1</v>
      </c>
      <c r="S121" s="74">
        <v>0.2</v>
      </c>
      <c r="T121" s="154">
        <v>1277714</v>
      </c>
      <c r="U121" s="202" t="s">
        <v>397</v>
      </c>
      <c r="V121" s="152" t="s">
        <v>373</v>
      </c>
    </row>
    <row r="122" spans="2:25" s="57" customFormat="1" ht="24.95" customHeight="1" x14ac:dyDescent="0.2">
      <c r="B122" s="156">
        <f t="shared" si="1"/>
        <v>85</v>
      </c>
      <c r="C122" s="150">
        <v>43549</v>
      </c>
      <c r="D122" s="151">
        <v>0.74258101851851854</v>
      </c>
      <c r="E122" s="202">
        <v>-38.328302000000001</v>
      </c>
      <c r="F122" s="202">
        <v>144.9737447</v>
      </c>
      <c r="G122" s="202" t="s">
        <v>505</v>
      </c>
      <c r="H122" s="202">
        <v>8825074</v>
      </c>
      <c r="I122" s="202" t="s">
        <v>105</v>
      </c>
      <c r="J122" s="160" t="s">
        <v>77</v>
      </c>
      <c r="K122" s="202" t="s">
        <v>124</v>
      </c>
      <c r="L122" s="153" t="s">
        <v>84</v>
      </c>
      <c r="M122" s="152" t="s">
        <v>80</v>
      </c>
      <c r="N122" s="153" t="s">
        <v>61</v>
      </c>
      <c r="O122" s="203" t="s">
        <v>534</v>
      </c>
      <c r="P122" s="73">
        <v>0.2</v>
      </c>
      <c r="Q122" s="154" t="s">
        <v>190</v>
      </c>
      <c r="R122" s="74">
        <v>1</v>
      </c>
      <c r="S122" s="74">
        <v>0.2</v>
      </c>
      <c r="T122" s="154">
        <v>1277811</v>
      </c>
      <c r="U122" s="202" t="s">
        <v>392</v>
      </c>
      <c r="V122" s="202" t="s">
        <v>372</v>
      </c>
    </row>
    <row r="123" spans="2:25" s="57" customFormat="1" ht="24.95" customHeight="1" x14ac:dyDescent="0.2">
      <c r="B123" s="156">
        <f t="shared" si="1"/>
        <v>86</v>
      </c>
      <c r="C123" s="150">
        <v>43553</v>
      </c>
      <c r="D123" s="151">
        <v>0.67365740740740743</v>
      </c>
      <c r="E123" s="202">
        <v>-37.891050049999997</v>
      </c>
      <c r="F123" s="202">
        <v>145.18841140000001</v>
      </c>
      <c r="G123" s="202" t="s">
        <v>543</v>
      </c>
      <c r="H123" s="202">
        <v>612985</v>
      </c>
      <c r="I123" s="202" t="s">
        <v>151</v>
      </c>
      <c r="J123" s="160" t="s">
        <v>77</v>
      </c>
      <c r="K123" s="202" t="s">
        <v>124</v>
      </c>
      <c r="L123" s="153" t="s">
        <v>81</v>
      </c>
      <c r="M123" s="152" t="s">
        <v>80</v>
      </c>
      <c r="N123" s="153" t="s">
        <v>45</v>
      </c>
      <c r="O123" s="203" t="s">
        <v>534</v>
      </c>
      <c r="P123" s="73">
        <v>0.2</v>
      </c>
      <c r="Q123" s="154" t="s">
        <v>190</v>
      </c>
      <c r="R123" s="74">
        <v>1</v>
      </c>
      <c r="S123" s="74">
        <v>0.2</v>
      </c>
      <c r="T123" s="154">
        <v>1279282</v>
      </c>
      <c r="U123" s="202" t="s">
        <v>403</v>
      </c>
      <c r="V123" s="202" t="s">
        <v>402</v>
      </c>
      <c r="Y123" s="173"/>
    </row>
    <row r="124" spans="2:25" s="57" customFormat="1" ht="24.95" customHeight="1" x14ac:dyDescent="0.2">
      <c r="B124" s="156">
        <f t="shared" si="1"/>
        <v>87</v>
      </c>
      <c r="C124" s="150">
        <v>43554</v>
      </c>
      <c r="D124" s="151">
        <v>0.3200810185185185</v>
      </c>
      <c r="E124" s="202">
        <v>-37.919242330000003</v>
      </c>
      <c r="F124" s="202">
        <v>144.99054609999999</v>
      </c>
      <c r="G124" s="152" t="s">
        <v>507</v>
      </c>
      <c r="H124" s="202">
        <v>1804866</v>
      </c>
      <c r="I124" s="202" t="s">
        <v>138</v>
      </c>
      <c r="J124" s="160" t="s">
        <v>76</v>
      </c>
      <c r="K124" s="202" t="s">
        <v>124</v>
      </c>
      <c r="L124" s="153" t="s">
        <v>84</v>
      </c>
      <c r="M124" s="152" t="s">
        <v>80</v>
      </c>
      <c r="N124" s="153" t="s">
        <v>61</v>
      </c>
      <c r="O124" s="203" t="s">
        <v>534</v>
      </c>
      <c r="P124" s="73">
        <v>0.2</v>
      </c>
      <c r="Q124" s="154" t="s">
        <v>188</v>
      </c>
      <c r="R124" s="74">
        <v>0.5</v>
      </c>
      <c r="S124" s="74">
        <v>0.1</v>
      </c>
      <c r="T124" s="154">
        <v>1279435</v>
      </c>
      <c r="U124" s="202" t="s">
        <v>398</v>
      </c>
      <c r="V124" s="202" t="s">
        <v>371</v>
      </c>
    </row>
    <row r="125" spans="2:25" s="57" customFormat="1" ht="24.95" customHeight="1" x14ac:dyDescent="0.2">
      <c r="B125" s="156">
        <f t="shared" si="1"/>
        <v>88</v>
      </c>
      <c r="C125" s="150">
        <v>43555</v>
      </c>
      <c r="D125" s="151">
        <v>0.76270833333333332</v>
      </c>
      <c r="E125" s="202">
        <v>-38.361610319999997</v>
      </c>
      <c r="F125" s="202">
        <v>144.78071</v>
      </c>
      <c r="G125" s="152" t="s">
        <v>508</v>
      </c>
      <c r="H125" s="202">
        <v>1302637</v>
      </c>
      <c r="I125" s="202" t="s">
        <v>175</v>
      </c>
      <c r="J125" s="160" t="s">
        <v>77</v>
      </c>
      <c r="K125" s="202" t="s">
        <v>124</v>
      </c>
      <c r="L125" s="153" t="s">
        <v>84</v>
      </c>
      <c r="M125" s="152" t="s">
        <v>80</v>
      </c>
      <c r="N125" s="153" t="s">
        <v>61</v>
      </c>
      <c r="O125" s="203" t="s">
        <v>534</v>
      </c>
      <c r="P125" s="73">
        <v>0.2</v>
      </c>
      <c r="Q125" s="154" t="s">
        <v>187</v>
      </c>
      <c r="R125" s="74">
        <v>0.2</v>
      </c>
      <c r="S125" s="74">
        <v>4.0000000000000008E-2</v>
      </c>
      <c r="T125" s="154">
        <v>1279708</v>
      </c>
      <c r="U125" s="202" t="s">
        <v>399</v>
      </c>
      <c r="V125" s="202" t="s">
        <v>370</v>
      </c>
    </row>
    <row r="126" spans="2:25" s="57" customFormat="1" ht="24.95" customHeight="1" x14ac:dyDescent="0.2">
      <c r="B126" s="156">
        <f t="shared" si="1"/>
        <v>89</v>
      </c>
      <c r="C126" s="150">
        <v>43558</v>
      </c>
      <c r="D126" s="151">
        <v>0.12361111111111112</v>
      </c>
      <c r="E126" s="202">
        <v>-37.9368342</v>
      </c>
      <c r="F126" s="202">
        <v>145.14279519999999</v>
      </c>
      <c r="G126" s="152" t="s">
        <v>510</v>
      </c>
      <c r="H126" s="161">
        <v>629253</v>
      </c>
      <c r="I126" s="202" t="s">
        <v>181</v>
      </c>
      <c r="J126" s="206" t="s">
        <v>77</v>
      </c>
      <c r="K126" s="202" t="s">
        <v>124</v>
      </c>
      <c r="L126" s="204" t="s">
        <v>200</v>
      </c>
      <c r="M126" s="161" t="s">
        <v>80</v>
      </c>
      <c r="N126" s="204" t="s">
        <v>61</v>
      </c>
      <c r="O126" s="203" t="s">
        <v>534</v>
      </c>
      <c r="P126" s="73">
        <v>0.2</v>
      </c>
      <c r="Q126" s="154" t="s">
        <v>188</v>
      </c>
      <c r="R126" s="74">
        <v>0.5</v>
      </c>
      <c r="S126" s="74">
        <v>0.1</v>
      </c>
      <c r="T126" s="162">
        <v>1280721</v>
      </c>
      <c r="U126" s="161" t="s">
        <v>407</v>
      </c>
      <c r="V126" s="161" t="s">
        <v>406</v>
      </c>
    </row>
    <row r="127" spans="2:25" s="57" customFormat="1" ht="24.95" customHeight="1" x14ac:dyDescent="0.2">
      <c r="B127" s="156">
        <f t="shared" si="1"/>
        <v>90</v>
      </c>
      <c r="C127" s="150">
        <v>43558</v>
      </c>
      <c r="D127" s="151">
        <v>0.35155092592592596</v>
      </c>
      <c r="E127" s="202">
        <v>-38.370046360000003</v>
      </c>
      <c r="F127" s="202">
        <v>145.00715460000001</v>
      </c>
      <c r="G127" s="152" t="s">
        <v>509</v>
      </c>
      <c r="H127" s="161">
        <v>9863702</v>
      </c>
      <c r="I127" s="202" t="s">
        <v>116</v>
      </c>
      <c r="J127" s="160" t="s">
        <v>77</v>
      </c>
      <c r="K127" s="202" t="s">
        <v>141</v>
      </c>
      <c r="L127" s="203" t="s">
        <v>200</v>
      </c>
      <c r="M127" s="202" t="s">
        <v>80</v>
      </c>
      <c r="N127" s="203" t="s">
        <v>46</v>
      </c>
      <c r="O127" s="203" t="s">
        <v>535</v>
      </c>
      <c r="P127" s="73">
        <v>1</v>
      </c>
      <c r="Q127" s="154" t="s">
        <v>188</v>
      </c>
      <c r="R127" s="74">
        <v>0.5</v>
      </c>
      <c r="S127" s="74">
        <v>0.5</v>
      </c>
      <c r="T127" s="162">
        <v>1280756</v>
      </c>
      <c r="U127" s="161" t="s">
        <v>408</v>
      </c>
      <c r="V127" s="161" t="s">
        <v>409</v>
      </c>
    </row>
    <row r="128" spans="2:25" s="57" customFormat="1" ht="24.95" customHeight="1" x14ac:dyDescent="0.2">
      <c r="B128" s="156">
        <f t="shared" si="1"/>
        <v>91</v>
      </c>
      <c r="C128" s="150">
        <v>43559</v>
      </c>
      <c r="D128" s="151">
        <v>0.39027777777777778</v>
      </c>
      <c r="E128" s="202">
        <v>-38.218883660000003</v>
      </c>
      <c r="F128" s="202">
        <v>145.24145609999999</v>
      </c>
      <c r="G128" s="152" t="s">
        <v>511</v>
      </c>
      <c r="H128" s="161">
        <v>3300039</v>
      </c>
      <c r="I128" s="202" t="s">
        <v>106</v>
      </c>
      <c r="J128" s="160" t="s">
        <v>77</v>
      </c>
      <c r="K128" s="202" t="s">
        <v>141</v>
      </c>
      <c r="L128" s="203" t="s">
        <v>88</v>
      </c>
      <c r="M128" s="202" t="s">
        <v>80</v>
      </c>
      <c r="N128" s="203" t="s">
        <v>61</v>
      </c>
      <c r="O128" s="203" t="s">
        <v>535</v>
      </c>
      <c r="P128" s="73">
        <v>1</v>
      </c>
      <c r="Q128" s="154" t="s">
        <v>187</v>
      </c>
      <c r="R128" s="74">
        <v>0.2</v>
      </c>
      <c r="S128" s="74">
        <v>0.2</v>
      </c>
      <c r="T128" s="162">
        <v>1281179</v>
      </c>
      <c r="U128" s="161" t="s">
        <v>404</v>
      </c>
      <c r="V128" s="161" t="s">
        <v>405</v>
      </c>
    </row>
    <row r="129" spans="2:25" s="57" customFormat="1" ht="24.95" customHeight="1" x14ac:dyDescent="0.2">
      <c r="B129" s="156">
        <f t="shared" si="1"/>
        <v>92</v>
      </c>
      <c r="C129" s="150">
        <v>43561</v>
      </c>
      <c r="D129" s="151">
        <v>0.49015046296296294</v>
      </c>
      <c r="E129" s="202">
        <v>-37.911053260000003</v>
      </c>
      <c r="F129" s="202">
        <v>145.0377996</v>
      </c>
      <c r="G129" s="152" t="s">
        <v>512</v>
      </c>
      <c r="H129" s="161">
        <v>2326708</v>
      </c>
      <c r="I129" s="202" t="s">
        <v>157</v>
      </c>
      <c r="J129" s="160" t="s">
        <v>75</v>
      </c>
      <c r="K129" s="202" t="s">
        <v>124</v>
      </c>
      <c r="L129" s="153" t="s">
        <v>202</v>
      </c>
      <c r="M129" s="152" t="s">
        <v>79</v>
      </c>
      <c r="N129" s="153" t="s">
        <v>61</v>
      </c>
      <c r="O129" s="203" t="s">
        <v>534</v>
      </c>
      <c r="P129" s="73">
        <v>0.2</v>
      </c>
      <c r="Q129" s="154" t="s">
        <v>188</v>
      </c>
      <c r="R129" s="74">
        <v>0.5</v>
      </c>
      <c r="S129" s="74">
        <v>0.1</v>
      </c>
      <c r="T129" s="162">
        <v>1281852</v>
      </c>
      <c r="U129" s="161" t="s">
        <v>417</v>
      </c>
      <c r="V129" s="161" t="s">
        <v>411</v>
      </c>
    </row>
    <row r="130" spans="2:25" ht="24.95" customHeight="1" x14ac:dyDescent="0.2">
      <c r="B130" s="156">
        <f t="shared" si="1"/>
        <v>93</v>
      </c>
      <c r="C130" s="150">
        <v>43576</v>
      </c>
      <c r="D130" s="151">
        <v>0.91353009259259255</v>
      </c>
      <c r="E130" s="202">
        <v>-38.477688729999997</v>
      </c>
      <c r="F130" s="202">
        <v>144.99308619999999</v>
      </c>
      <c r="G130" s="202" t="s">
        <v>513</v>
      </c>
      <c r="H130" s="161">
        <v>1313131</v>
      </c>
      <c r="I130" s="202" t="s">
        <v>107</v>
      </c>
      <c r="J130" s="160" t="s">
        <v>77</v>
      </c>
      <c r="K130" s="202" t="s">
        <v>141</v>
      </c>
      <c r="L130" s="203" t="s">
        <v>83</v>
      </c>
      <c r="M130" s="202" t="s">
        <v>80</v>
      </c>
      <c r="N130" s="203" t="s">
        <v>61</v>
      </c>
      <c r="O130" s="203" t="s">
        <v>535</v>
      </c>
      <c r="P130" s="73">
        <v>1</v>
      </c>
      <c r="Q130" s="154" t="s">
        <v>188</v>
      </c>
      <c r="R130" s="74">
        <v>0.5</v>
      </c>
      <c r="S130" s="74">
        <v>0.5</v>
      </c>
      <c r="T130" s="162">
        <v>1285605</v>
      </c>
      <c r="U130" s="202" t="s">
        <v>414</v>
      </c>
      <c r="V130" s="161" t="s">
        <v>415</v>
      </c>
      <c r="Y130"/>
    </row>
    <row r="131" spans="2:25" s="57" customFormat="1" ht="24.95" customHeight="1" x14ac:dyDescent="0.2">
      <c r="B131" s="156">
        <f t="shared" si="1"/>
        <v>94</v>
      </c>
      <c r="C131" s="150">
        <v>43579</v>
      </c>
      <c r="D131" s="151">
        <v>0.33436342592592588</v>
      </c>
      <c r="E131" s="202">
        <v>-38.002778319999997</v>
      </c>
      <c r="F131" s="202">
        <v>145.22677010000001</v>
      </c>
      <c r="G131" s="152" t="s">
        <v>514</v>
      </c>
      <c r="H131" s="161">
        <v>8813163</v>
      </c>
      <c r="I131" s="202" t="s">
        <v>143</v>
      </c>
      <c r="J131" s="160" t="s">
        <v>75</v>
      </c>
      <c r="K131" s="202" t="s">
        <v>124</v>
      </c>
      <c r="L131" s="153" t="s">
        <v>92</v>
      </c>
      <c r="M131" s="152" t="s">
        <v>80</v>
      </c>
      <c r="N131" s="153" t="s">
        <v>61</v>
      </c>
      <c r="O131" s="203" t="s">
        <v>534</v>
      </c>
      <c r="P131" s="73">
        <v>0.2</v>
      </c>
      <c r="Q131" s="154" t="s">
        <v>187</v>
      </c>
      <c r="R131" s="74">
        <v>0.2</v>
      </c>
      <c r="S131" s="74">
        <v>4.0000000000000008E-2</v>
      </c>
      <c r="T131" s="162">
        <v>1285992</v>
      </c>
      <c r="U131" s="202" t="s">
        <v>416</v>
      </c>
      <c r="V131" s="161" t="s">
        <v>410</v>
      </c>
    </row>
    <row r="132" spans="2:25" s="57" customFormat="1" ht="24.95" customHeight="1" x14ac:dyDescent="0.2">
      <c r="B132" s="156">
        <f t="shared" si="1"/>
        <v>95</v>
      </c>
      <c r="C132" s="150">
        <v>43581</v>
      </c>
      <c r="D132" s="207">
        <v>0.31876157407407407</v>
      </c>
      <c r="E132" s="208">
        <v>-38.361156729999998</v>
      </c>
      <c r="F132" s="208">
        <v>144.78164509999999</v>
      </c>
      <c r="G132" s="208" t="s">
        <v>515</v>
      </c>
      <c r="H132" s="209">
        <v>1302382</v>
      </c>
      <c r="I132" s="202" t="s">
        <v>175</v>
      </c>
      <c r="J132" s="160" t="s">
        <v>77</v>
      </c>
      <c r="K132" s="202" t="s">
        <v>124</v>
      </c>
      <c r="L132" s="210" t="s">
        <v>84</v>
      </c>
      <c r="M132" s="209" t="s">
        <v>80</v>
      </c>
      <c r="N132" s="210" t="s">
        <v>61</v>
      </c>
      <c r="O132" s="203" t="s">
        <v>534</v>
      </c>
      <c r="P132" s="73">
        <v>0.2</v>
      </c>
      <c r="Q132" s="154" t="s">
        <v>188</v>
      </c>
      <c r="R132" s="74">
        <v>0.5</v>
      </c>
      <c r="S132" s="74">
        <v>0.1</v>
      </c>
      <c r="T132" s="211">
        <v>1286296</v>
      </c>
      <c r="U132" s="209" t="s">
        <v>412</v>
      </c>
      <c r="V132" s="161" t="s">
        <v>413</v>
      </c>
    </row>
    <row r="133" spans="2:25" s="57" customFormat="1" ht="24.95" customHeight="1" x14ac:dyDescent="0.2">
      <c r="B133" s="156">
        <f t="shared" si="1"/>
        <v>96</v>
      </c>
      <c r="C133" s="150">
        <v>43592</v>
      </c>
      <c r="D133" s="151">
        <v>0.91666666666666663</v>
      </c>
      <c r="E133" s="202">
        <v>-37.86594083</v>
      </c>
      <c r="F133" s="202">
        <v>145.0758424</v>
      </c>
      <c r="G133" s="202" t="s">
        <v>516</v>
      </c>
      <c r="H133" s="161">
        <v>8802981</v>
      </c>
      <c r="I133" s="202" t="s">
        <v>159</v>
      </c>
      <c r="J133" s="160" t="s">
        <v>76</v>
      </c>
      <c r="K133" s="202" t="s">
        <v>124</v>
      </c>
      <c r="L133" s="204" t="s">
        <v>200</v>
      </c>
      <c r="M133" s="161" t="s">
        <v>80</v>
      </c>
      <c r="N133" s="204" t="s">
        <v>45</v>
      </c>
      <c r="O133" s="203" t="s">
        <v>534</v>
      </c>
      <c r="P133" s="73">
        <v>0.2</v>
      </c>
      <c r="Q133" s="154" t="s">
        <v>188</v>
      </c>
      <c r="R133" s="74">
        <v>0.5</v>
      </c>
      <c r="S133" s="74">
        <v>0.1</v>
      </c>
      <c r="T133" s="212">
        <v>1289623</v>
      </c>
      <c r="U133" s="161" t="s">
        <v>418</v>
      </c>
      <c r="V133" s="161" t="s">
        <v>422</v>
      </c>
    </row>
    <row r="134" spans="2:25" ht="24.95" customHeight="1" x14ac:dyDescent="0.2">
      <c r="B134" s="156">
        <f t="shared" si="1"/>
        <v>97</v>
      </c>
      <c r="C134" s="150">
        <v>43598</v>
      </c>
      <c r="D134" s="151">
        <v>0.59599537037037031</v>
      </c>
      <c r="E134" s="202">
        <v>-37.868196959999999</v>
      </c>
      <c r="F134" s="202">
        <v>145.05995770000001</v>
      </c>
      <c r="G134" s="202" t="s">
        <v>517</v>
      </c>
      <c r="H134" s="161">
        <v>2317286</v>
      </c>
      <c r="I134" s="202" t="s">
        <v>133</v>
      </c>
      <c r="J134" s="160" t="s">
        <v>75</v>
      </c>
      <c r="K134" s="202" t="s">
        <v>124</v>
      </c>
      <c r="L134" s="204" t="s">
        <v>85</v>
      </c>
      <c r="M134" s="161" t="s">
        <v>79</v>
      </c>
      <c r="N134" s="204" t="s">
        <v>61</v>
      </c>
      <c r="O134" s="203" t="s">
        <v>534</v>
      </c>
      <c r="P134" s="73">
        <v>0.2</v>
      </c>
      <c r="Q134" s="154" t="s">
        <v>187</v>
      </c>
      <c r="R134" s="74">
        <v>0.2</v>
      </c>
      <c r="S134" s="74">
        <v>4.0000000000000008E-2</v>
      </c>
      <c r="T134" s="162">
        <v>1291106</v>
      </c>
      <c r="U134" s="161" t="s">
        <v>420</v>
      </c>
      <c r="V134" s="161" t="s">
        <v>421</v>
      </c>
      <c r="Y134"/>
    </row>
    <row r="135" spans="2:25" ht="24.95" customHeight="1" x14ac:dyDescent="0.2">
      <c r="B135" s="156">
        <f t="shared" si="1"/>
        <v>98</v>
      </c>
      <c r="C135" s="150">
        <v>43602</v>
      </c>
      <c r="D135" s="151">
        <v>0.86136574074074079</v>
      </c>
      <c r="E135" s="202">
        <v>-38.375261139999999</v>
      </c>
      <c r="F135" s="202">
        <v>144.77402710000001</v>
      </c>
      <c r="G135" s="202" t="s">
        <v>518</v>
      </c>
      <c r="H135" s="161">
        <v>1304717</v>
      </c>
      <c r="I135" s="202" t="s">
        <v>174</v>
      </c>
      <c r="J135" s="160" t="s">
        <v>75</v>
      </c>
      <c r="K135" s="202" t="s">
        <v>141</v>
      </c>
      <c r="L135" s="204" t="s">
        <v>92</v>
      </c>
      <c r="M135" s="161" t="s">
        <v>80</v>
      </c>
      <c r="N135" s="204" t="s">
        <v>61</v>
      </c>
      <c r="O135" s="203" t="s">
        <v>535</v>
      </c>
      <c r="P135" s="73">
        <v>1</v>
      </c>
      <c r="Q135" s="154" t="s">
        <v>187</v>
      </c>
      <c r="R135" s="74">
        <v>0.2</v>
      </c>
      <c r="S135" s="74">
        <v>0.2</v>
      </c>
      <c r="T135" s="162">
        <v>1292812</v>
      </c>
      <c r="U135" s="161" t="s">
        <v>419</v>
      </c>
      <c r="V135" s="161" t="s">
        <v>423</v>
      </c>
      <c r="Y135"/>
    </row>
    <row r="136" spans="2:25" ht="24.95" customHeight="1" x14ac:dyDescent="0.2">
      <c r="B136" s="156">
        <f t="shared" si="1"/>
        <v>99</v>
      </c>
      <c r="C136" s="150">
        <v>43619</v>
      </c>
      <c r="D136" s="214">
        <v>0.78950231481481481</v>
      </c>
      <c r="E136" s="202">
        <v>-38.368953920000003</v>
      </c>
      <c r="F136" s="202">
        <v>144.7712022</v>
      </c>
      <c r="G136" s="215" t="s">
        <v>519</v>
      </c>
      <c r="H136" s="216">
        <v>1316285</v>
      </c>
      <c r="I136" s="202" t="s">
        <v>174</v>
      </c>
      <c r="J136" s="217" t="s">
        <v>75</v>
      </c>
      <c r="K136" s="202" t="s">
        <v>141</v>
      </c>
      <c r="L136" s="218" t="s">
        <v>204</v>
      </c>
      <c r="M136" s="216" t="s">
        <v>79</v>
      </c>
      <c r="N136" s="204" t="s">
        <v>61</v>
      </c>
      <c r="O136" s="203" t="s">
        <v>535</v>
      </c>
      <c r="P136" s="73">
        <v>1</v>
      </c>
      <c r="Q136" s="154" t="s">
        <v>186</v>
      </c>
      <c r="R136" s="74">
        <v>0.1</v>
      </c>
      <c r="S136" s="74">
        <v>0.1</v>
      </c>
      <c r="T136" s="219">
        <v>1298656</v>
      </c>
      <c r="U136" s="216" t="s">
        <v>430</v>
      </c>
      <c r="V136" s="161" t="s">
        <v>425</v>
      </c>
      <c r="Y136"/>
    </row>
    <row r="137" spans="2:25" ht="31.5" customHeight="1" x14ac:dyDescent="0.2">
      <c r="B137" s="156">
        <f t="shared" si="1"/>
        <v>100</v>
      </c>
      <c r="C137" s="150">
        <v>43622</v>
      </c>
      <c r="D137" s="220">
        <v>0.38947916666666665</v>
      </c>
      <c r="E137" s="202">
        <v>-37.939454349999998</v>
      </c>
      <c r="F137" s="202">
        <v>145.1312647</v>
      </c>
      <c r="G137" s="221" t="s">
        <v>521</v>
      </c>
      <c r="H137" s="222">
        <v>629670</v>
      </c>
      <c r="I137" s="202" t="s">
        <v>182</v>
      </c>
      <c r="J137" s="223" t="s">
        <v>77</v>
      </c>
      <c r="K137" s="202" t="s">
        <v>124</v>
      </c>
      <c r="L137" s="224" t="s">
        <v>91</v>
      </c>
      <c r="M137" s="222" t="s">
        <v>80</v>
      </c>
      <c r="N137" s="204" t="s">
        <v>61</v>
      </c>
      <c r="O137" s="203" t="s">
        <v>534</v>
      </c>
      <c r="P137" s="73">
        <v>0.2</v>
      </c>
      <c r="Q137" s="154" t="s">
        <v>186</v>
      </c>
      <c r="R137" s="74">
        <v>0.1</v>
      </c>
      <c r="S137" s="74">
        <v>2.0000000000000004E-2</v>
      </c>
      <c r="T137" s="227">
        <v>1300030</v>
      </c>
      <c r="U137" s="222" t="s">
        <v>432</v>
      </c>
      <c r="V137" s="161" t="s">
        <v>533</v>
      </c>
      <c r="Y137"/>
    </row>
    <row r="138" spans="2:25" ht="24" customHeight="1" x14ac:dyDescent="0.2">
      <c r="B138" s="156">
        <f t="shared" si="1"/>
        <v>101</v>
      </c>
      <c r="C138" s="150">
        <v>43622</v>
      </c>
      <c r="D138" s="220">
        <v>0.69575231481481481</v>
      </c>
      <c r="E138" s="202">
        <v>-38.382942669999998</v>
      </c>
      <c r="F138" s="202">
        <v>145.17027659999999</v>
      </c>
      <c r="G138" s="226" t="s">
        <v>520</v>
      </c>
      <c r="H138" s="222">
        <v>1108920</v>
      </c>
      <c r="I138" s="202" t="s">
        <v>121</v>
      </c>
      <c r="J138" s="223" t="s">
        <v>77</v>
      </c>
      <c r="K138" s="202" t="s">
        <v>141</v>
      </c>
      <c r="L138" s="224" t="s">
        <v>89</v>
      </c>
      <c r="M138" s="222" t="s">
        <v>80</v>
      </c>
      <c r="N138" s="204" t="s">
        <v>61</v>
      </c>
      <c r="O138" s="203" t="s">
        <v>535</v>
      </c>
      <c r="P138" s="73">
        <v>1</v>
      </c>
      <c r="Q138" s="154" t="s">
        <v>186</v>
      </c>
      <c r="R138" s="74">
        <v>0.1</v>
      </c>
      <c r="S138" s="74">
        <v>0.1</v>
      </c>
      <c r="T138" s="225">
        <v>1300276</v>
      </c>
      <c r="U138" s="222" t="s">
        <v>431</v>
      </c>
      <c r="V138" s="161" t="s">
        <v>429</v>
      </c>
      <c r="Y138"/>
    </row>
    <row r="139" spans="2:25" ht="25.5" customHeight="1" x14ac:dyDescent="0.2">
      <c r="B139" s="156">
        <f t="shared" si="1"/>
        <v>102</v>
      </c>
      <c r="C139" s="150">
        <v>43623</v>
      </c>
      <c r="D139" s="214">
        <v>0.33292824074074073</v>
      </c>
      <c r="E139" s="202">
        <v>-38.395027519999999</v>
      </c>
      <c r="F139" s="202">
        <v>144.80354579999999</v>
      </c>
      <c r="G139" s="215" t="s">
        <v>522</v>
      </c>
      <c r="H139" s="216">
        <v>1305535</v>
      </c>
      <c r="I139" s="202" t="s">
        <v>174</v>
      </c>
      <c r="J139" s="217" t="s">
        <v>75</v>
      </c>
      <c r="K139" s="202" t="s">
        <v>141</v>
      </c>
      <c r="L139" s="218" t="s">
        <v>92</v>
      </c>
      <c r="M139" s="216" t="s">
        <v>80</v>
      </c>
      <c r="N139" s="204" t="s">
        <v>61</v>
      </c>
      <c r="O139" s="203" t="s">
        <v>535</v>
      </c>
      <c r="P139" s="73">
        <v>1</v>
      </c>
      <c r="Q139" s="154" t="s">
        <v>186</v>
      </c>
      <c r="R139" s="74">
        <v>0.1</v>
      </c>
      <c r="S139" s="74">
        <v>0.1</v>
      </c>
      <c r="T139" s="219">
        <v>1300406</v>
      </c>
      <c r="U139" s="216" t="s">
        <v>426</v>
      </c>
      <c r="V139" s="161" t="s">
        <v>424</v>
      </c>
      <c r="Y139"/>
    </row>
    <row r="140" spans="2:25" ht="28.5" customHeight="1" x14ac:dyDescent="0.2">
      <c r="B140" s="156">
        <f t="shared" si="1"/>
        <v>103</v>
      </c>
      <c r="C140" s="150">
        <v>43638</v>
      </c>
      <c r="D140" s="214">
        <v>0.75396990740740744</v>
      </c>
      <c r="E140" s="202">
        <v>-37.925718189999998</v>
      </c>
      <c r="F140" s="202">
        <v>145.03518339999999</v>
      </c>
      <c r="G140" s="215" t="s">
        <v>524</v>
      </c>
      <c r="H140" s="216">
        <v>1803554</v>
      </c>
      <c r="I140" s="202" t="s">
        <v>142</v>
      </c>
      <c r="J140" s="217" t="s">
        <v>77</v>
      </c>
      <c r="K140" s="202" t="s">
        <v>124</v>
      </c>
      <c r="L140" s="218" t="s">
        <v>82</v>
      </c>
      <c r="M140" s="216" t="s">
        <v>80</v>
      </c>
      <c r="N140" s="204" t="s">
        <v>61</v>
      </c>
      <c r="O140" s="203" t="s">
        <v>534</v>
      </c>
      <c r="P140" s="73">
        <v>0.2</v>
      </c>
      <c r="Q140" s="154" t="s">
        <v>186</v>
      </c>
      <c r="R140" s="74">
        <v>0.1</v>
      </c>
      <c r="S140" s="74">
        <v>2.0000000000000004E-2</v>
      </c>
      <c r="T140" s="219">
        <v>1305265</v>
      </c>
      <c r="U140" s="216" t="s">
        <v>434</v>
      </c>
      <c r="V140" s="161" t="s">
        <v>428</v>
      </c>
      <c r="Y140"/>
    </row>
    <row r="141" spans="2:25" ht="24" customHeight="1" x14ac:dyDescent="0.2">
      <c r="B141" s="156">
        <f t="shared" si="1"/>
        <v>104</v>
      </c>
      <c r="C141" s="150">
        <v>43638</v>
      </c>
      <c r="D141" s="214">
        <v>0.90486111111111101</v>
      </c>
      <c r="E141" s="202">
        <v>-37.77416281</v>
      </c>
      <c r="F141" s="202">
        <v>145.14778240000001</v>
      </c>
      <c r="G141" s="215" t="s">
        <v>523</v>
      </c>
      <c r="H141" s="216">
        <v>7063437</v>
      </c>
      <c r="I141" s="202" t="s">
        <v>184</v>
      </c>
      <c r="J141" s="217" t="s">
        <v>75</v>
      </c>
      <c r="K141" s="202" t="s">
        <v>124</v>
      </c>
      <c r="L141" s="218" t="s">
        <v>82</v>
      </c>
      <c r="M141" s="216" t="s">
        <v>80</v>
      </c>
      <c r="N141" s="204" t="s">
        <v>61</v>
      </c>
      <c r="O141" s="203" t="s">
        <v>534</v>
      </c>
      <c r="P141" s="73">
        <v>0.2</v>
      </c>
      <c r="Q141" s="154" t="s">
        <v>186</v>
      </c>
      <c r="R141" s="74">
        <v>0.1</v>
      </c>
      <c r="S141" s="74">
        <v>2.0000000000000004E-2</v>
      </c>
      <c r="T141" s="219">
        <v>1305363</v>
      </c>
      <c r="U141" s="216" t="s">
        <v>433</v>
      </c>
      <c r="V141" s="161" t="s">
        <v>427</v>
      </c>
      <c r="Y141"/>
    </row>
    <row r="142" spans="2:25" ht="18" customHeight="1" x14ac:dyDescent="0.2">
      <c r="Y142"/>
    </row>
    <row r="143" spans="2:25" ht="18" customHeight="1" x14ac:dyDescent="0.2">
      <c r="Y143"/>
    </row>
    <row r="144" spans="2:25" ht="18" customHeight="1" x14ac:dyDescent="0.2">
      <c r="G144" s="57"/>
      <c r="I144" s="57"/>
      <c r="J144" s="57"/>
      <c r="K144" s="57"/>
      <c r="Y144"/>
    </row>
    <row r="145" spans="25:25" ht="18" customHeight="1" x14ac:dyDescent="0.2">
      <c r="Y145"/>
    </row>
    <row r="146" spans="25:25" ht="18" customHeight="1" x14ac:dyDescent="0.2">
      <c r="Y146"/>
    </row>
    <row r="147" spans="25:25" ht="18" customHeight="1" x14ac:dyDescent="0.2">
      <c r="Y147"/>
    </row>
    <row r="148" spans="25:25" ht="18" customHeight="1" x14ac:dyDescent="0.2">
      <c r="Y148"/>
    </row>
    <row r="149" spans="25:25" ht="18" customHeight="1" x14ac:dyDescent="0.2">
      <c r="Y149"/>
    </row>
    <row r="150" spans="25:25" ht="18" customHeight="1" x14ac:dyDescent="0.2">
      <c r="Y150"/>
    </row>
    <row r="151" spans="25:25" ht="18" customHeight="1" x14ac:dyDescent="0.2">
      <c r="Y151"/>
    </row>
    <row r="152" spans="25:25" ht="18" customHeight="1" x14ac:dyDescent="0.2">
      <c r="Y152"/>
    </row>
    <row r="153" spans="25:25" ht="18" customHeight="1" x14ac:dyDescent="0.2">
      <c r="Y153"/>
    </row>
    <row r="154" spans="25:25" ht="18" customHeight="1" x14ac:dyDescent="0.2">
      <c r="Y154"/>
    </row>
    <row r="155" spans="25:25" ht="18" customHeight="1" x14ac:dyDescent="0.2">
      <c r="Y155"/>
    </row>
    <row r="156" spans="25:25" ht="18" customHeight="1" x14ac:dyDescent="0.2">
      <c r="Y156"/>
    </row>
    <row r="157" spans="25:25" ht="18" customHeight="1" x14ac:dyDescent="0.2">
      <c r="Y157"/>
    </row>
    <row r="158" spans="25:25" ht="18" customHeight="1" x14ac:dyDescent="0.2">
      <c r="Y158"/>
    </row>
    <row r="159" spans="25:25" ht="18" customHeight="1" x14ac:dyDescent="0.2">
      <c r="Y159"/>
    </row>
    <row r="160" spans="25:25" ht="18" customHeight="1" x14ac:dyDescent="0.2">
      <c r="Y160"/>
    </row>
    <row r="161" spans="25:25" ht="18" customHeight="1" x14ac:dyDescent="0.2">
      <c r="Y161"/>
    </row>
    <row r="162" spans="25:25" ht="18" customHeight="1" x14ac:dyDescent="0.2">
      <c r="Y162"/>
    </row>
    <row r="163" spans="25:25" ht="18" customHeight="1" x14ac:dyDescent="0.2">
      <c r="Y163"/>
    </row>
    <row r="164" spans="25:25" ht="18" customHeight="1" x14ac:dyDescent="0.2">
      <c r="Y164"/>
    </row>
    <row r="165" spans="25:25" ht="18" customHeight="1" x14ac:dyDescent="0.2">
      <c r="Y165"/>
    </row>
    <row r="166" spans="25:25" ht="18" customHeight="1" x14ac:dyDescent="0.2">
      <c r="Y166"/>
    </row>
    <row r="167" spans="25:25" ht="18" customHeight="1" x14ac:dyDescent="0.2">
      <c r="Y167"/>
    </row>
    <row r="168" spans="25:25" ht="18" customHeight="1" x14ac:dyDescent="0.2">
      <c r="Y168"/>
    </row>
    <row r="169" spans="25:25" ht="18" customHeight="1" x14ac:dyDescent="0.2">
      <c r="Y169"/>
    </row>
    <row r="170" spans="25:25" ht="18" customHeight="1" x14ac:dyDescent="0.2">
      <c r="Y170"/>
    </row>
    <row r="171" spans="25:25" ht="18" customHeight="1" x14ac:dyDescent="0.2">
      <c r="Y171"/>
    </row>
    <row r="172" spans="25:25" ht="18" customHeight="1" x14ac:dyDescent="0.2">
      <c r="Y172"/>
    </row>
    <row r="173" spans="25:25" ht="18" customHeight="1" x14ac:dyDescent="0.2">
      <c r="Y173"/>
    </row>
    <row r="174" spans="25:25" ht="18" customHeight="1" x14ac:dyDescent="0.2">
      <c r="Y174"/>
    </row>
    <row r="175" spans="25:25" ht="18" customHeight="1" x14ac:dyDescent="0.2">
      <c r="Y175"/>
    </row>
    <row r="176" spans="25:25" ht="18" customHeight="1" x14ac:dyDescent="0.2">
      <c r="Y176"/>
    </row>
    <row r="177" spans="25:25" ht="18" customHeight="1" x14ac:dyDescent="0.2">
      <c r="Y177"/>
    </row>
    <row r="178" spans="25:25" ht="18" customHeight="1" x14ac:dyDescent="0.2">
      <c r="Y178"/>
    </row>
    <row r="179" spans="25:25" ht="18" customHeight="1" x14ac:dyDescent="0.2">
      <c r="Y179"/>
    </row>
    <row r="180" spans="25:25" ht="18" customHeight="1" x14ac:dyDescent="0.2">
      <c r="Y180"/>
    </row>
    <row r="181" spans="25:25" ht="18" customHeight="1" x14ac:dyDescent="0.2">
      <c r="Y181"/>
    </row>
    <row r="182" spans="25:25" ht="18" customHeight="1" x14ac:dyDescent="0.2">
      <c r="Y182"/>
    </row>
    <row r="183" spans="25:25" ht="18" customHeight="1" x14ac:dyDescent="0.2">
      <c r="Y183"/>
    </row>
    <row r="184" spans="25:25" ht="18" customHeight="1" x14ac:dyDescent="0.2">
      <c r="Y184"/>
    </row>
    <row r="185" spans="25:25" ht="18" customHeight="1" x14ac:dyDescent="0.2">
      <c r="Y185"/>
    </row>
    <row r="186" spans="25:25" ht="18" customHeight="1" x14ac:dyDescent="0.2">
      <c r="Y186"/>
    </row>
    <row r="187" spans="25:25" ht="18" customHeight="1" x14ac:dyDescent="0.2">
      <c r="Y187"/>
    </row>
    <row r="188" spans="25:25" ht="18" customHeight="1" x14ac:dyDescent="0.2">
      <c r="Y188"/>
    </row>
    <row r="189" spans="25:25" ht="18" customHeight="1" x14ac:dyDescent="0.2">
      <c r="Y189"/>
    </row>
    <row r="190" spans="25:25" ht="18" customHeight="1" x14ac:dyDescent="0.2">
      <c r="Y190"/>
    </row>
    <row r="191" spans="25:25" ht="18" customHeight="1" x14ac:dyDescent="0.2">
      <c r="Y191"/>
    </row>
    <row r="192" spans="25:25" ht="18" customHeight="1" x14ac:dyDescent="0.2">
      <c r="Y192"/>
    </row>
    <row r="193" spans="25:25" ht="18" customHeight="1" x14ac:dyDescent="0.2">
      <c r="Y193"/>
    </row>
    <row r="194" spans="25:25" ht="18" customHeight="1" x14ac:dyDescent="0.2">
      <c r="Y194"/>
    </row>
    <row r="195" spans="25:25" ht="18" customHeight="1" x14ac:dyDescent="0.2">
      <c r="Y195"/>
    </row>
    <row r="196" spans="25:25" ht="18" customHeight="1" x14ac:dyDescent="0.2">
      <c r="Y196"/>
    </row>
    <row r="197" spans="25:25" ht="18" customHeight="1" x14ac:dyDescent="0.2">
      <c r="Y197"/>
    </row>
    <row r="198" spans="25:25" ht="18" customHeight="1" x14ac:dyDescent="0.2">
      <c r="Y198"/>
    </row>
    <row r="199" spans="25:25" ht="18" customHeight="1" x14ac:dyDescent="0.2">
      <c r="Y199"/>
    </row>
    <row r="200" spans="25:25" ht="18" customHeight="1" x14ac:dyDescent="0.2">
      <c r="Y200"/>
    </row>
    <row r="201" spans="25:25" ht="18" customHeight="1" x14ac:dyDescent="0.2">
      <c r="Y201"/>
    </row>
    <row r="202" spans="25:25" ht="18" customHeight="1" x14ac:dyDescent="0.2">
      <c r="Y202"/>
    </row>
    <row r="203" spans="25:25" ht="18" customHeight="1" x14ac:dyDescent="0.2">
      <c r="Y203"/>
    </row>
    <row r="204" spans="25:25" ht="18" customHeight="1" x14ac:dyDescent="0.2">
      <c r="Y204"/>
    </row>
    <row r="205" spans="25:25" ht="18" customHeight="1" x14ac:dyDescent="0.2">
      <c r="Y205"/>
    </row>
    <row r="206" spans="25:25" ht="18" customHeight="1" x14ac:dyDescent="0.2">
      <c r="Y206"/>
    </row>
    <row r="207" spans="25:25" ht="18" customHeight="1" x14ac:dyDescent="0.2">
      <c r="Y207"/>
    </row>
    <row r="208" spans="25:25" ht="18" customHeight="1" x14ac:dyDescent="0.2">
      <c r="Y208"/>
    </row>
    <row r="209" spans="25:25" ht="18" customHeight="1" x14ac:dyDescent="0.2">
      <c r="Y209"/>
    </row>
    <row r="210" spans="25:25" ht="18" customHeight="1" x14ac:dyDescent="0.2">
      <c r="Y210"/>
    </row>
    <row r="211" spans="25:25" ht="18" customHeight="1" x14ac:dyDescent="0.2">
      <c r="Y211"/>
    </row>
    <row r="212" spans="25:25" ht="18" customHeight="1" x14ac:dyDescent="0.2">
      <c r="Y212"/>
    </row>
    <row r="213" spans="25:25" ht="18" customHeight="1" x14ac:dyDescent="0.2">
      <c r="Y213"/>
    </row>
    <row r="214" spans="25:25" ht="18" customHeight="1" x14ac:dyDescent="0.2">
      <c r="Y214"/>
    </row>
    <row r="215" spans="25:25" ht="18" customHeight="1" x14ac:dyDescent="0.2">
      <c r="Y215"/>
    </row>
    <row r="216" spans="25:25" ht="18" customHeight="1" x14ac:dyDescent="0.2">
      <c r="Y216"/>
    </row>
    <row r="217" spans="25:25" ht="18" customHeight="1" x14ac:dyDescent="0.2">
      <c r="Y217"/>
    </row>
    <row r="218" spans="25:25" ht="18" customHeight="1" x14ac:dyDescent="0.2">
      <c r="Y218"/>
    </row>
    <row r="219" spans="25:25" ht="18" customHeight="1" x14ac:dyDescent="0.2">
      <c r="Y219"/>
    </row>
    <row r="220" spans="25:25" ht="18" customHeight="1" x14ac:dyDescent="0.2">
      <c r="Y220"/>
    </row>
    <row r="221" spans="25:25" ht="18" customHeight="1" x14ac:dyDescent="0.2">
      <c r="Y221"/>
    </row>
    <row r="222" spans="25:25" ht="18" customHeight="1" x14ac:dyDescent="0.2">
      <c r="Y222"/>
    </row>
    <row r="223" spans="25:25" ht="18" customHeight="1" x14ac:dyDescent="0.2">
      <c r="Y223"/>
    </row>
    <row r="224" spans="25:25" ht="18" customHeight="1" x14ac:dyDescent="0.2">
      <c r="Y224"/>
    </row>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row r="269" ht="18" customHeight="1" x14ac:dyDescent="0.2"/>
    <row r="270" ht="18" customHeight="1" x14ac:dyDescent="0.2"/>
    <row r="271" ht="18" customHeight="1" x14ac:dyDescent="0.2"/>
    <row r="272" ht="18" customHeight="1" x14ac:dyDescent="0.2"/>
    <row r="273" ht="18" customHeight="1" x14ac:dyDescent="0.2"/>
    <row r="274" ht="18" customHeight="1" x14ac:dyDescent="0.2"/>
    <row r="275" ht="18" customHeight="1" x14ac:dyDescent="0.2"/>
    <row r="276" ht="18" customHeight="1" x14ac:dyDescent="0.2"/>
    <row r="277" ht="18" customHeight="1" x14ac:dyDescent="0.2"/>
    <row r="278" ht="18" customHeight="1" x14ac:dyDescent="0.2"/>
    <row r="279" ht="18" customHeight="1" x14ac:dyDescent="0.2"/>
    <row r="280" ht="18" customHeight="1" x14ac:dyDescent="0.2"/>
    <row r="281" ht="18" customHeight="1" x14ac:dyDescent="0.2"/>
    <row r="282" ht="18" customHeight="1" x14ac:dyDescent="0.2"/>
    <row r="283" ht="18" customHeight="1" x14ac:dyDescent="0.2"/>
    <row r="284" ht="18" customHeight="1" x14ac:dyDescent="0.2"/>
    <row r="285" ht="18" customHeight="1" x14ac:dyDescent="0.2"/>
    <row r="286" ht="18" customHeight="1" x14ac:dyDescent="0.2"/>
    <row r="287" ht="18" customHeight="1" x14ac:dyDescent="0.2"/>
    <row r="288" ht="18" customHeight="1" x14ac:dyDescent="0.2"/>
    <row r="289" ht="18" customHeight="1" x14ac:dyDescent="0.2"/>
    <row r="290" ht="18" customHeight="1" x14ac:dyDescent="0.2"/>
    <row r="291" ht="18" customHeight="1" x14ac:dyDescent="0.2"/>
    <row r="292" ht="18" customHeight="1" x14ac:dyDescent="0.2"/>
    <row r="293" ht="18" customHeight="1" x14ac:dyDescent="0.2"/>
    <row r="294" ht="18" customHeight="1" x14ac:dyDescent="0.2"/>
    <row r="295" ht="18" customHeight="1" x14ac:dyDescent="0.2"/>
    <row r="296" ht="18" customHeight="1" x14ac:dyDescent="0.2"/>
    <row r="297" ht="18" customHeight="1" x14ac:dyDescent="0.2"/>
    <row r="298" ht="18" customHeight="1" x14ac:dyDescent="0.2"/>
    <row r="299" ht="18" customHeight="1" x14ac:dyDescent="0.2"/>
    <row r="300" ht="18" customHeight="1" x14ac:dyDescent="0.2"/>
    <row r="301" ht="18" customHeight="1" x14ac:dyDescent="0.2"/>
    <row r="302" ht="18" customHeight="1" x14ac:dyDescent="0.2"/>
    <row r="303" ht="18" customHeight="1" x14ac:dyDescent="0.2"/>
    <row r="304" ht="18" customHeight="1" x14ac:dyDescent="0.2"/>
    <row r="305" ht="18" customHeight="1" x14ac:dyDescent="0.2"/>
    <row r="306" ht="18" customHeight="1" x14ac:dyDescent="0.2"/>
    <row r="307" ht="18" customHeight="1" x14ac:dyDescent="0.2"/>
    <row r="308" ht="18" customHeight="1" x14ac:dyDescent="0.2"/>
    <row r="309" ht="18" customHeight="1" x14ac:dyDescent="0.2"/>
    <row r="310" ht="18" customHeight="1" x14ac:dyDescent="0.2"/>
    <row r="311" ht="18" customHeight="1" x14ac:dyDescent="0.2"/>
    <row r="312" ht="18" customHeight="1" x14ac:dyDescent="0.2"/>
    <row r="313" ht="18" customHeight="1" x14ac:dyDescent="0.2"/>
    <row r="314" ht="18" customHeight="1" x14ac:dyDescent="0.2"/>
    <row r="315" ht="18" customHeight="1" x14ac:dyDescent="0.2"/>
    <row r="316" ht="18" customHeight="1" x14ac:dyDescent="0.2"/>
    <row r="317" ht="18" customHeight="1" x14ac:dyDescent="0.2"/>
    <row r="318" ht="18" customHeight="1" x14ac:dyDescent="0.2"/>
    <row r="319" ht="18" customHeight="1" x14ac:dyDescent="0.2"/>
    <row r="320" ht="18" customHeight="1" x14ac:dyDescent="0.2"/>
    <row r="321" ht="18" customHeight="1" x14ac:dyDescent="0.2"/>
    <row r="322" ht="18" customHeight="1" x14ac:dyDescent="0.2"/>
    <row r="323" ht="18" customHeight="1" x14ac:dyDescent="0.2"/>
    <row r="324" ht="18" customHeight="1" x14ac:dyDescent="0.2"/>
    <row r="325" ht="18" customHeight="1" x14ac:dyDescent="0.2"/>
    <row r="326" ht="18" customHeight="1" x14ac:dyDescent="0.2"/>
    <row r="327" ht="18" customHeight="1" x14ac:dyDescent="0.2"/>
    <row r="328" ht="18" customHeight="1" x14ac:dyDescent="0.2"/>
    <row r="329" ht="18" customHeight="1" x14ac:dyDescent="0.2"/>
    <row r="330" ht="18" customHeight="1" x14ac:dyDescent="0.2"/>
    <row r="331" ht="18" customHeight="1" x14ac:dyDescent="0.2"/>
    <row r="332" ht="18" customHeight="1" x14ac:dyDescent="0.2"/>
    <row r="333" ht="18" customHeight="1" x14ac:dyDescent="0.2"/>
    <row r="334" ht="18" customHeight="1" x14ac:dyDescent="0.2"/>
    <row r="335" ht="18" customHeight="1" x14ac:dyDescent="0.2"/>
    <row r="336" ht="18" customHeight="1" x14ac:dyDescent="0.2"/>
    <row r="337" ht="18" customHeight="1" x14ac:dyDescent="0.2"/>
    <row r="338" ht="18" customHeight="1" x14ac:dyDescent="0.2"/>
    <row r="339" ht="18" customHeight="1" x14ac:dyDescent="0.2"/>
    <row r="340" ht="18" customHeight="1" x14ac:dyDescent="0.2"/>
    <row r="341" ht="18" customHeight="1" x14ac:dyDescent="0.2"/>
    <row r="342" ht="18" customHeight="1" x14ac:dyDescent="0.2"/>
    <row r="343" ht="18" customHeight="1" x14ac:dyDescent="0.2"/>
    <row r="344" ht="18" customHeight="1" x14ac:dyDescent="0.2"/>
    <row r="345" ht="18" customHeight="1" x14ac:dyDescent="0.2"/>
    <row r="346" ht="18" customHeight="1" x14ac:dyDescent="0.2"/>
    <row r="347" ht="18" customHeight="1" x14ac:dyDescent="0.2"/>
    <row r="348" ht="18" customHeight="1" x14ac:dyDescent="0.2"/>
    <row r="349" ht="18" customHeight="1" x14ac:dyDescent="0.2"/>
    <row r="350" ht="18" customHeight="1" x14ac:dyDescent="0.2"/>
    <row r="351" ht="18" customHeight="1" x14ac:dyDescent="0.2"/>
    <row r="352" ht="18" customHeight="1" x14ac:dyDescent="0.2"/>
    <row r="353" ht="18" customHeight="1" x14ac:dyDescent="0.2"/>
    <row r="354" ht="18" customHeight="1" x14ac:dyDescent="0.2"/>
    <row r="355" ht="18" customHeight="1" x14ac:dyDescent="0.2"/>
    <row r="356" ht="18" customHeight="1" x14ac:dyDescent="0.2"/>
    <row r="357" ht="18" customHeight="1" x14ac:dyDescent="0.2"/>
    <row r="358" ht="18" customHeight="1" x14ac:dyDescent="0.2"/>
    <row r="359" ht="18" customHeight="1" x14ac:dyDescent="0.2"/>
    <row r="360" ht="18" customHeight="1" x14ac:dyDescent="0.2"/>
    <row r="361" ht="18" customHeight="1" x14ac:dyDescent="0.2"/>
    <row r="362" ht="18" customHeight="1" x14ac:dyDescent="0.2"/>
    <row r="363" ht="18" customHeight="1" x14ac:dyDescent="0.2"/>
    <row r="364" ht="18" customHeight="1" x14ac:dyDescent="0.2"/>
    <row r="365" ht="18" customHeight="1" x14ac:dyDescent="0.2"/>
    <row r="366" ht="18" customHeight="1" x14ac:dyDescent="0.2"/>
    <row r="367" ht="18" customHeight="1" x14ac:dyDescent="0.2"/>
    <row r="368" ht="18" customHeight="1" x14ac:dyDescent="0.2"/>
    <row r="369" ht="18" customHeight="1" x14ac:dyDescent="0.2"/>
    <row r="370" ht="18" customHeight="1" x14ac:dyDescent="0.2"/>
    <row r="371" ht="18" customHeight="1" x14ac:dyDescent="0.2"/>
    <row r="372" ht="18" customHeight="1" x14ac:dyDescent="0.2"/>
    <row r="373" ht="18" customHeight="1" x14ac:dyDescent="0.2"/>
    <row r="374" ht="18" customHeight="1" x14ac:dyDescent="0.2"/>
    <row r="375" ht="18" customHeight="1" x14ac:dyDescent="0.2"/>
    <row r="376" ht="18" customHeight="1" x14ac:dyDescent="0.2"/>
    <row r="377" ht="18" customHeight="1" x14ac:dyDescent="0.2"/>
    <row r="378" ht="18" customHeight="1" x14ac:dyDescent="0.2"/>
    <row r="379" ht="18" customHeight="1" x14ac:dyDescent="0.2"/>
    <row r="380" ht="18" customHeight="1" x14ac:dyDescent="0.2"/>
    <row r="381" ht="18" customHeight="1" x14ac:dyDescent="0.2"/>
    <row r="382" ht="18" customHeight="1" x14ac:dyDescent="0.2"/>
    <row r="383" ht="18" customHeight="1" x14ac:dyDescent="0.2"/>
    <row r="384" ht="18" customHeight="1" x14ac:dyDescent="0.2"/>
    <row r="385" ht="18" customHeight="1" x14ac:dyDescent="0.2"/>
    <row r="386" ht="18" customHeight="1" x14ac:dyDescent="0.2"/>
    <row r="387" ht="18" customHeight="1" x14ac:dyDescent="0.2"/>
    <row r="388" ht="18" customHeight="1" x14ac:dyDescent="0.2"/>
    <row r="389" ht="18" customHeight="1" x14ac:dyDescent="0.2"/>
    <row r="390" ht="18" customHeight="1" x14ac:dyDescent="0.2"/>
    <row r="391" ht="18" customHeight="1" x14ac:dyDescent="0.2"/>
    <row r="392" ht="18" customHeight="1" x14ac:dyDescent="0.2"/>
    <row r="393" ht="18" customHeight="1" x14ac:dyDescent="0.2"/>
    <row r="394" ht="18" customHeight="1" x14ac:dyDescent="0.2"/>
    <row r="395" ht="18" customHeight="1" x14ac:dyDescent="0.2"/>
    <row r="396" ht="18" customHeight="1" x14ac:dyDescent="0.2"/>
    <row r="397" ht="18" customHeight="1" x14ac:dyDescent="0.2"/>
    <row r="398" ht="18" customHeight="1" x14ac:dyDescent="0.2"/>
    <row r="399" ht="18" customHeight="1" x14ac:dyDescent="0.2"/>
    <row r="400" ht="18" customHeight="1" x14ac:dyDescent="0.2"/>
    <row r="401" ht="18" customHeight="1" x14ac:dyDescent="0.2"/>
    <row r="402" ht="18" customHeight="1" x14ac:dyDescent="0.2"/>
    <row r="403" ht="18" customHeight="1" x14ac:dyDescent="0.2"/>
    <row r="404" ht="18" customHeight="1" x14ac:dyDescent="0.2"/>
    <row r="405" ht="18" customHeight="1" x14ac:dyDescent="0.2"/>
    <row r="406" ht="18" customHeight="1" x14ac:dyDescent="0.2"/>
    <row r="407" ht="18" customHeight="1" x14ac:dyDescent="0.2"/>
    <row r="408" ht="18" customHeight="1" x14ac:dyDescent="0.2"/>
    <row r="409" ht="18" customHeight="1" x14ac:dyDescent="0.2"/>
    <row r="410" ht="18" customHeight="1" x14ac:dyDescent="0.2"/>
    <row r="411" ht="18" customHeight="1" x14ac:dyDescent="0.2"/>
    <row r="412" ht="18" customHeight="1" x14ac:dyDescent="0.2"/>
    <row r="413" ht="18" customHeight="1" x14ac:dyDescent="0.2"/>
    <row r="414" ht="18" customHeight="1" x14ac:dyDescent="0.2"/>
    <row r="415" ht="18" customHeight="1" x14ac:dyDescent="0.2"/>
    <row r="416" ht="18" customHeight="1" x14ac:dyDescent="0.2"/>
    <row r="417" ht="18" customHeight="1" x14ac:dyDescent="0.2"/>
    <row r="418" ht="18" customHeight="1" x14ac:dyDescent="0.2"/>
    <row r="419" ht="18" customHeight="1" x14ac:dyDescent="0.2"/>
    <row r="420" ht="18" customHeight="1" x14ac:dyDescent="0.2"/>
    <row r="421" ht="18" customHeight="1" x14ac:dyDescent="0.2"/>
    <row r="422" ht="18" customHeight="1" x14ac:dyDescent="0.2"/>
    <row r="423" ht="18" customHeight="1" x14ac:dyDescent="0.2"/>
    <row r="424" ht="18" customHeight="1" x14ac:dyDescent="0.2"/>
    <row r="425" ht="18" customHeight="1" x14ac:dyDescent="0.2"/>
    <row r="426" ht="18" customHeight="1" x14ac:dyDescent="0.2"/>
    <row r="427" ht="18" customHeight="1" x14ac:dyDescent="0.2"/>
    <row r="428" ht="18" customHeight="1" x14ac:dyDescent="0.2"/>
    <row r="429" ht="18" customHeight="1" x14ac:dyDescent="0.2"/>
    <row r="430" ht="18" customHeight="1" x14ac:dyDescent="0.2"/>
    <row r="431" ht="18" customHeight="1" x14ac:dyDescent="0.2"/>
    <row r="432" ht="18" customHeight="1" x14ac:dyDescent="0.2"/>
    <row r="433" ht="18" customHeight="1" x14ac:dyDescent="0.2"/>
    <row r="434" ht="18" customHeight="1" x14ac:dyDescent="0.2"/>
    <row r="435" ht="18" customHeight="1" x14ac:dyDescent="0.2"/>
    <row r="436" ht="18" customHeight="1" x14ac:dyDescent="0.2"/>
    <row r="437" ht="18" customHeight="1" x14ac:dyDescent="0.2"/>
    <row r="438" ht="18" customHeight="1" x14ac:dyDescent="0.2"/>
    <row r="439" ht="18" customHeight="1" x14ac:dyDescent="0.2"/>
    <row r="440" ht="18" customHeight="1" x14ac:dyDescent="0.2"/>
    <row r="441" ht="18" customHeight="1" x14ac:dyDescent="0.2"/>
    <row r="442" ht="18" customHeight="1" x14ac:dyDescent="0.2"/>
    <row r="443" ht="18" customHeight="1" x14ac:dyDescent="0.2"/>
    <row r="444" ht="18" customHeight="1" x14ac:dyDescent="0.2"/>
    <row r="445" ht="18" customHeight="1" x14ac:dyDescent="0.2"/>
    <row r="446" ht="18" customHeight="1" x14ac:dyDescent="0.2"/>
    <row r="447" ht="18" customHeight="1" x14ac:dyDescent="0.2"/>
    <row r="448" ht="18" customHeight="1" x14ac:dyDescent="0.2"/>
    <row r="449" ht="18" customHeight="1" x14ac:dyDescent="0.2"/>
    <row r="450" ht="18" customHeight="1" x14ac:dyDescent="0.2"/>
    <row r="451" ht="18" customHeight="1" x14ac:dyDescent="0.2"/>
    <row r="452" ht="18" customHeight="1" x14ac:dyDescent="0.2"/>
    <row r="453" ht="18" customHeight="1" x14ac:dyDescent="0.2"/>
    <row r="454" ht="18" customHeight="1" x14ac:dyDescent="0.2"/>
    <row r="455" ht="18" customHeight="1" x14ac:dyDescent="0.2"/>
    <row r="456" ht="18" customHeight="1" x14ac:dyDescent="0.2"/>
    <row r="457" ht="18" customHeight="1" x14ac:dyDescent="0.2"/>
    <row r="458" ht="18" customHeight="1" x14ac:dyDescent="0.2"/>
    <row r="459" ht="18" customHeight="1" x14ac:dyDescent="0.2"/>
    <row r="460" ht="18" customHeight="1" x14ac:dyDescent="0.2"/>
    <row r="461" ht="18" customHeight="1" x14ac:dyDescent="0.2"/>
    <row r="462" ht="18" customHeight="1" x14ac:dyDescent="0.2"/>
    <row r="463" ht="18" customHeight="1" x14ac:dyDescent="0.2"/>
    <row r="464" ht="18" customHeight="1" x14ac:dyDescent="0.2"/>
    <row r="465" ht="18" customHeight="1" x14ac:dyDescent="0.2"/>
    <row r="466" ht="18" customHeight="1" x14ac:dyDescent="0.2"/>
    <row r="467" ht="18" customHeight="1" x14ac:dyDescent="0.2"/>
    <row r="468" ht="18" customHeight="1" x14ac:dyDescent="0.2"/>
    <row r="469" ht="18" customHeight="1" x14ac:dyDescent="0.2"/>
    <row r="470" ht="18" customHeight="1" x14ac:dyDescent="0.2"/>
    <row r="471" ht="18" customHeight="1" x14ac:dyDescent="0.2"/>
    <row r="472" ht="18" customHeight="1" x14ac:dyDescent="0.2"/>
    <row r="473" ht="18" customHeight="1" x14ac:dyDescent="0.2"/>
    <row r="474" ht="18" customHeight="1" x14ac:dyDescent="0.2"/>
    <row r="475" ht="18" customHeight="1" x14ac:dyDescent="0.2"/>
    <row r="476" ht="18" customHeight="1" x14ac:dyDescent="0.2"/>
    <row r="477" ht="18" customHeight="1" x14ac:dyDescent="0.2"/>
    <row r="478" ht="18" customHeight="1" x14ac:dyDescent="0.2"/>
    <row r="479" ht="18" customHeight="1" x14ac:dyDescent="0.2"/>
    <row r="480" ht="18" customHeight="1" x14ac:dyDescent="0.2"/>
    <row r="481" ht="18" customHeight="1" x14ac:dyDescent="0.2"/>
    <row r="482" ht="18" customHeight="1" x14ac:dyDescent="0.2"/>
    <row r="483" ht="18" customHeight="1" x14ac:dyDescent="0.2"/>
    <row r="484" ht="18" customHeight="1" x14ac:dyDescent="0.2"/>
    <row r="485" ht="18" customHeight="1" x14ac:dyDescent="0.2"/>
    <row r="486" ht="18" customHeight="1" x14ac:dyDescent="0.2"/>
    <row r="487" ht="18" customHeight="1" x14ac:dyDescent="0.2"/>
    <row r="488" ht="18" customHeight="1" x14ac:dyDescent="0.2"/>
    <row r="489" ht="18" customHeight="1" x14ac:dyDescent="0.2"/>
    <row r="490" ht="18" customHeight="1" x14ac:dyDescent="0.2"/>
    <row r="491" ht="18" customHeight="1" x14ac:dyDescent="0.2"/>
    <row r="492" ht="18" customHeight="1" x14ac:dyDescent="0.2"/>
    <row r="493" ht="18" customHeight="1" x14ac:dyDescent="0.2"/>
    <row r="494" ht="18" customHeight="1" x14ac:dyDescent="0.2"/>
    <row r="495" ht="18" customHeight="1" x14ac:dyDescent="0.2"/>
    <row r="496" ht="18" customHeight="1" x14ac:dyDescent="0.2"/>
    <row r="497" ht="18" customHeight="1" x14ac:dyDescent="0.2"/>
    <row r="498" ht="18" customHeight="1" x14ac:dyDescent="0.2"/>
    <row r="499" ht="18" customHeight="1" x14ac:dyDescent="0.2"/>
    <row r="500" ht="18" customHeight="1" x14ac:dyDescent="0.2"/>
    <row r="501" ht="18" customHeight="1" x14ac:dyDescent="0.2"/>
    <row r="502" ht="18" customHeight="1" x14ac:dyDescent="0.2"/>
    <row r="503" ht="18" customHeight="1" x14ac:dyDescent="0.2"/>
    <row r="504" ht="18" customHeight="1" x14ac:dyDescent="0.2"/>
    <row r="505" ht="18" customHeight="1" x14ac:dyDescent="0.2"/>
    <row r="506" ht="18" customHeight="1" x14ac:dyDescent="0.2"/>
    <row r="507" ht="18" customHeight="1" x14ac:dyDescent="0.2"/>
    <row r="508" ht="18" customHeight="1" x14ac:dyDescent="0.2"/>
    <row r="509" ht="18" customHeight="1" x14ac:dyDescent="0.2"/>
    <row r="510" ht="18" customHeight="1" x14ac:dyDescent="0.2"/>
    <row r="511" ht="18" customHeight="1" x14ac:dyDescent="0.2"/>
  </sheetData>
  <sheetProtection selectLockedCells="1"/>
  <mergeCells count="24">
    <mergeCell ref="B26:V26"/>
    <mergeCell ref="B27:U27"/>
    <mergeCell ref="B28:S28"/>
    <mergeCell ref="B19:S19"/>
    <mergeCell ref="B20:S20"/>
    <mergeCell ref="B21:S21"/>
    <mergeCell ref="B22:V22"/>
    <mergeCell ref="B23:S23"/>
    <mergeCell ref="T36:V36"/>
    <mergeCell ref="B34:E34"/>
    <mergeCell ref="C36:K36"/>
    <mergeCell ref="L36:N36"/>
    <mergeCell ref="B7:V7"/>
    <mergeCell ref="B9:V9"/>
    <mergeCell ref="B11:C11"/>
    <mergeCell ref="B13:L13"/>
    <mergeCell ref="B14:U14"/>
    <mergeCell ref="B29:S29"/>
    <mergeCell ref="B15:S15"/>
    <mergeCell ref="B16:S16"/>
    <mergeCell ref="B17:S17"/>
    <mergeCell ref="B18:S18"/>
    <mergeCell ref="B24:V24"/>
    <mergeCell ref="B25:S25"/>
  </mergeCells>
  <phoneticPr fontId="5" type="noConversion"/>
  <conditionalFormatting sqref="D68:T68 V68 C38:V38 D89:M89 O89:S89 D69:V79 D80:S88 E136:F139 N136:N141 D39:V56 J108:P131 C39:C141 T80:V91 D90:S91 D96:S106 T93:V107 J132:J135 K132:K141 L92:V92 L93:S95 D92:K95 I136:I141 L132:P134 L135:N135 O135:P141 R136:S141 D107:P107 R107:S125 R126:V135 Q107:Q141 D59:V67 D57:T57 V57 D109:I135 D108:F108 H108:I108 D58:F58 H58:V58 T109:V125 T108 V108">
    <cfRule type="containsText" dxfId="53" priority="96" operator="containsText" text="check">
      <formula>NOT(ISERROR(SEARCH("check",C38)))</formula>
    </cfRule>
  </conditionalFormatting>
  <conditionalFormatting sqref="H111:H113 H38:H42 H100:H101 H44:H62 H64:H81 H105 H115:H116 H120:H123 H125:H131 E132:H135 E119:H119 H83:H96 E38:G57 E120:G139 E109:G118 E108:F108 E59:G107 E58:F58">
    <cfRule type="containsErrors" dxfId="52" priority="95">
      <formula>ISERROR(E38)</formula>
    </cfRule>
  </conditionalFormatting>
  <conditionalFormatting sqref="Q38:Q141">
    <cfRule type="containsErrors" dxfId="51" priority="94">
      <formula>ISERROR(Q38)</formula>
    </cfRule>
  </conditionalFormatting>
  <conditionalFormatting sqref="H43">
    <cfRule type="containsErrors" dxfId="50" priority="93">
      <formula>ISERROR(H43)</formula>
    </cfRule>
  </conditionalFormatting>
  <conditionalFormatting sqref="H63">
    <cfRule type="containsErrors" dxfId="49" priority="91">
      <formula>ISERROR(H63)</formula>
    </cfRule>
  </conditionalFormatting>
  <conditionalFormatting sqref="H82">
    <cfRule type="containsErrors" dxfId="48" priority="89">
      <formula>ISERROR(H82)</formula>
    </cfRule>
  </conditionalFormatting>
  <conditionalFormatting sqref="H106:H109">
    <cfRule type="containsErrors" dxfId="47" priority="88">
      <formula>ISERROR(H106)</formula>
    </cfRule>
  </conditionalFormatting>
  <conditionalFormatting sqref="H102:H104">
    <cfRule type="containsErrors" dxfId="46" priority="86">
      <formula>ISERROR(H102)</formula>
    </cfRule>
  </conditionalFormatting>
  <conditionalFormatting sqref="H97:H99">
    <cfRule type="containsErrors" dxfId="45" priority="83">
      <formula>ISERROR(H97)</formula>
    </cfRule>
  </conditionalFormatting>
  <conditionalFormatting sqref="H110">
    <cfRule type="containsErrors" dxfId="44" priority="82">
      <formula>ISERROR(H110)</formula>
    </cfRule>
  </conditionalFormatting>
  <conditionalFormatting sqref="H114">
    <cfRule type="containsErrors" dxfId="43" priority="78">
      <formula>ISERROR(H114)</formula>
    </cfRule>
  </conditionalFormatting>
  <conditionalFormatting sqref="H117:H118">
    <cfRule type="containsErrors" dxfId="42" priority="65">
      <formula>ISERROR(H117)</formula>
    </cfRule>
  </conditionalFormatting>
  <conditionalFormatting sqref="H124">
    <cfRule type="containsErrors" dxfId="41" priority="47">
      <formula>ISERROR(H124)</formula>
    </cfRule>
  </conditionalFormatting>
  <conditionalFormatting sqref="H82">
    <cfRule type="containsErrors" dxfId="40" priority="46">
      <formula>ISERROR(H82)</formula>
    </cfRule>
  </conditionalFormatting>
  <conditionalFormatting sqref="H83">
    <cfRule type="containsErrors" dxfId="39" priority="45">
      <formula>ISERROR(H83)</formula>
    </cfRule>
  </conditionalFormatting>
  <conditionalFormatting sqref="H83">
    <cfRule type="containsErrors" dxfId="38" priority="44">
      <formula>ISERROR(H83)</formula>
    </cfRule>
  </conditionalFormatting>
  <conditionalFormatting sqref="H121">
    <cfRule type="containsErrors" dxfId="37" priority="42">
      <formula>ISERROR(H121)</formula>
    </cfRule>
  </conditionalFormatting>
  <conditionalFormatting sqref="H110">
    <cfRule type="containsErrors" dxfId="36" priority="41">
      <formula>ISERROR(H110)</formula>
    </cfRule>
  </conditionalFormatting>
  <conditionalFormatting sqref="V136:V139">
    <cfRule type="containsText" dxfId="35" priority="31" operator="containsText" text="check">
      <formula>NOT(ISERROR(SEARCH("check",V136)))</formula>
    </cfRule>
  </conditionalFormatting>
  <conditionalFormatting sqref="E140:F140">
    <cfRule type="containsText" dxfId="34" priority="30" operator="containsText" text="check">
      <formula>NOT(ISERROR(SEARCH("check",E140)))</formula>
    </cfRule>
  </conditionalFormatting>
  <conditionalFormatting sqref="E140:G140">
    <cfRule type="containsErrors" dxfId="33" priority="29">
      <formula>ISERROR(E140)</formula>
    </cfRule>
  </conditionalFormatting>
  <conditionalFormatting sqref="V140">
    <cfRule type="containsText" dxfId="32" priority="24" operator="containsText" text="check">
      <formula>NOT(ISERROR(SEARCH("check",V140)))</formula>
    </cfRule>
  </conditionalFormatting>
  <conditionalFormatting sqref="E141:F141">
    <cfRule type="containsText" dxfId="31" priority="23" operator="containsText" text="check">
      <formula>NOT(ISERROR(SEARCH("check",E141)))</formula>
    </cfRule>
  </conditionalFormatting>
  <conditionalFormatting sqref="E141:G141">
    <cfRule type="containsErrors" dxfId="30" priority="22">
      <formula>ISERROR(E141)</formula>
    </cfRule>
  </conditionalFormatting>
  <conditionalFormatting sqref="V141">
    <cfRule type="containsText" dxfId="29" priority="17" operator="containsText" text="check">
      <formula>NOT(ISERROR(SEARCH("check",V141)))</formula>
    </cfRule>
  </conditionalFormatting>
  <conditionalFormatting sqref="U57">
    <cfRule type="containsText" dxfId="28" priority="13" operator="containsText" text="check">
      <formula>NOT(ISERROR(SEARCH("check",U57)))</formula>
    </cfRule>
  </conditionalFormatting>
  <conditionalFormatting sqref="G108">
    <cfRule type="containsText" dxfId="27" priority="6" operator="containsText" text="check">
      <formula>NOT(ISERROR(SEARCH("check",G108)))</formula>
    </cfRule>
  </conditionalFormatting>
  <conditionalFormatting sqref="G108">
    <cfRule type="containsErrors" dxfId="26" priority="5">
      <formula>ISERROR(G108)</formula>
    </cfRule>
  </conditionalFormatting>
  <conditionalFormatting sqref="G58">
    <cfRule type="containsText" dxfId="25" priority="4" operator="containsText" text="check">
      <formula>NOT(ISERROR(SEARCH("check",G58)))</formula>
    </cfRule>
  </conditionalFormatting>
  <conditionalFormatting sqref="G58">
    <cfRule type="containsErrors" dxfId="24" priority="3">
      <formula>ISERROR(G58)</formula>
    </cfRule>
  </conditionalFormatting>
  <conditionalFormatting sqref="U108">
    <cfRule type="containsText" dxfId="23" priority="1" operator="containsText" text="check">
      <formula>NOT(ISERROR(SEARCH("check",U108)))</formula>
    </cfRule>
  </conditionalFormatting>
  <dataValidations count="2">
    <dataValidation type="list" allowBlank="1" showInputMessage="1" showErrorMessage="1" sqref="L38:L141">
      <formula1>#REF!</formula1>
    </dataValidation>
    <dataValidation type="list" allowBlank="1" showInputMessage="1" showErrorMessage="1" sqref="N38:N88 N90:N141 J38:J141 M38:M141">
      <formula1>#REF!</formula1>
    </dataValidation>
  </dataValidations>
  <pageMargins left="0.35433070866141736" right="0.35433070866141736" top="0.98425196850393704" bottom="0.98425196850393704" header="0.51181102362204722" footer="0.51181102362204722"/>
  <pageSetup paperSize="9" scale="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add_new_rows">
                <anchor moveWithCells="1" sizeWithCells="1">
                  <from>
                    <xdr:col>6</xdr:col>
                    <xdr:colOff>781050</xdr:colOff>
                    <xdr:row>0</xdr:row>
                    <xdr:rowOff>238125</xdr:rowOff>
                  </from>
                  <to>
                    <xdr:col>9</xdr:col>
                    <xdr:colOff>771525</xdr:colOff>
                    <xdr:row>2</xdr:row>
                    <xdr:rowOff>171450</xdr:rowOff>
                  </to>
                </anchor>
              </controlPr>
            </control>
          </mc:Choice>
        </mc:AlternateContent>
        <mc:AlternateContent xmlns:mc="http://schemas.openxmlformats.org/markup-compatibility/2006">
          <mc:Choice Requires="x14">
            <control shapeId="4098" r:id="rId5" name="Button 2">
              <controlPr defaultSize="0" print="0" autoFill="0" autoPict="0" macro="[0]!delete_extraneous_rows">
                <anchor moveWithCells="1" sizeWithCells="1">
                  <from>
                    <xdr:col>10</xdr:col>
                    <xdr:colOff>0</xdr:colOff>
                    <xdr:row>0</xdr:row>
                    <xdr:rowOff>228600</xdr:rowOff>
                  </from>
                  <to>
                    <xdr:col>11</xdr:col>
                    <xdr:colOff>466725</xdr:colOff>
                    <xdr:row>2</xdr:row>
                    <xdr:rowOff>161925</xdr:rowOff>
                  </to>
                </anchor>
              </controlPr>
            </control>
          </mc:Choice>
        </mc:AlternateContent>
      </controls>
    </mc:Choice>
  </mc:AlternateContent>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G31"/>
  <sheetViews>
    <sheetView showGridLines="0" showRowColHeaders="0" topLeftCell="A4" zoomScaleNormal="100" zoomScaleSheetLayoutView="100" workbookViewId="0">
      <selection activeCell="E25" sqref="E25"/>
    </sheetView>
  </sheetViews>
  <sheetFormatPr defaultRowHeight="12.75" x14ac:dyDescent="0.2"/>
  <cols>
    <col min="1" max="1" width="11.7109375" customWidth="1"/>
    <col min="2" max="2" width="36.85546875" customWidth="1"/>
    <col min="3" max="3" width="17.5703125" customWidth="1"/>
    <col min="4" max="4" width="26.7109375" customWidth="1"/>
    <col min="5" max="5" width="63" customWidth="1"/>
  </cols>
  <sheetData>
    <row r="1" spans="1:7" ht="20.25" x14ac:dyDescent="0.3">
      <c r="A1" s="38"/>
      <c r="B1" s="39" t="str">
        <f>IF(Cover!D27="","[DNSP Name]", Cover!D27)</f>
        <v>United Energy</v>
      </c>
      <c r="C1" s="38"/>
      <c r="D1" s="38"/>
      <c r="E1" s="38"/>
      <c r="F1" s="38"/>
      <c r="G1" s="38"/>
    </row>
    <row r="2" spans="1:7" ht="20.25" x14ac:dyDescent="0.3">
      <c r="A2" s="38"/>
      <c r="B2" s="39" t="s">
        <v>8</v>
      </c>
      <c r="C2" s="38"/>
      <c r="D2" s="38"/>
      <c r="E2" s="38"/>
      <c r="F2" s="38"/>
      <c r="G2" s="38"/>
    </row>
    <row r="3" spans="1:7" ht="20.25" x14ac:dyDescent="0.3">
      <c r="A3" s="38"/>
      <c r="B3" s="39" t="str">
        <f>IF(Cover!D33="","[Year]",Cover!D33)</f>
        <v>2018/19</v>
      </c>
      <c r="C3" s="38"/>
      <c r="D3" s="38"/>
      <c r="E3" s="38"/>
      <c r="F3" s="38"/>
      <c r="G3" s="38"/>
    </row>
    <row r="4" spans="1:7" ht="18" x14ac:dyDescent="0.25">
      <c r="A4" s="38"/>
      <c r="B4" s="40"/>
      <c r="C4" s="38"/>
      <c r="D4" s="38"/>
      <c r="E4" s="38"/>
      <c r="F4" s="260"/>
      <c r="G4" s="260"/>
    </row>
    <row r="5" spans="1:7" ht="23.25" x14ac:dyDescent="0.35">
      <c r="A5" s="38"/>
      <c r="B5" s="42"/>
      <c r="C5" s="38"/>
      <c r="D5" s="38"/>
      <c r="E5" s="38"/>
      <c r="F5" s="261"/>
      <c r="G5" s="261"/>
    </row>
    <row r="6" spans="1:7" x14ac:dyDescent="0.2">
      <c r="A6" s="38"/>
      <c r="B6" s="31" t="s">
        <v>0</v>
      </c>
      <c r="C6" s="32"/>
      <c r="D6" s="32"/>
      <c r="E6" s="33"/>
      <c r="F6" s="261"/>
      <c r="G6" s="261"/>
    </row>
    <row r="7" spans="1:7" x14ac:dyDescent="0.2">
      <c r="A7" s="38"/>
      <c r="B7" s="281"/>
      <c r="C7" s="282"/>
      <c r="D7" s="282"/>
      <c r="E7" s="283"/>
      <c r="F7" s="38"/>
      <c r="G7" s="38"/>
    </row>
    <row r="8" spans="1:7" x14ac:dyDescent="0.2">
      <c r="A8" s="38"/>
      <c r="B8" s="98" t="str">
        <f>IF(Cover!D27="","[DNSP Name] must provide:", CONCATENATE(Cover!D27," must provide:"))</f>
        <v>United Energy must provide:</v>
      </c>
      <c r="C8" s="99"/>
      <c r="D8" s="99"/>
      <c r="E8" s="56"/>
      <c r="F8" s="38"/>
      <c r="G8" s="38"/>
    </row>
    <row r="9" spans="1:7" x14ac:dyDescent="0.2">
      <c r="A9" s="38"/>
      <c r="B9" s="98"/>
      <c r="C9" s="99"/>
      <c r="D9" s="99"/>
      <c r="E9" s="56"/>
      <c r="F9" s="38"/>
      <c r="G9" s="38"/>
    </row>
    <row r="10" spans="1:7" x14ac:dyDescent="0.2">
      <c r="A10" s="38"/>
      <c r="B10" s="278" t="s">
        <v>34</v>
      </c>
      <c r="C10" s="282"/>
      <c r="D10" s="282"/>
      <c r="E10" s="283"/>
      <c r="F10" s="38"/>
      <c r="G10" s="38"/>
    </row>
    <row r="11" spans="1:7" ht="17.25" customHeight="1" x14ac:dyDescent="0.2">
      <c r="A11" s="38"/>
      <c r="B11" s="281" t="s">
        <v>35</v>
      </c>
      <c r="C11" s="282"/>
      <c r="D11" s="282"/>
      <c r="E11" s="283"/>
      <c r="F11" s="38"/>
      <c r="G11" s="38"/>
    </row>
    <row r="12" spans="1:7" ht="14.25" customHeight="1" x14ac:dyDescent="0.2">
      <c r="A12" s="38"/>
      <c r="B12" s="281" t="s">
        <v>36</v>
      </c>
      <c r="C12" s="282"/>
      <c r="D12" s="282"/>
      <c r="E12" s="283"/>
      <c r="F12" s="38"/>
      <c r="G12" s="38"/>
    </row>
    <row r="13" spans="1:7" ht="14.25" customHeight="1" x14ac:dyDescent="0.2">
      <c r="A13" s="38"/>
      <c r="B13" s="281" t="s">
        <v>37</v>
      </c>
      <c r="C13" s="282"/>
      <c r="D13" s="282"/>
      <c r="E13" s="283"/>
      <c r="F13" s="38"/>
      <c r="G13" s="38"/>
    </row>
    <row r="14" spans="1:7" x14ac:dyDescent="0.2">
      <c r="A14" s="38"/>
      <c r="B14" s="281" t="s">
        <v>32</v>
      </c>
      <c r="C14" s="282"/>
      <c r="D14" s="282"/>
      <c r="E14" s="283"/>
      <c r="F14" s="38"/>
      <c r="G14" s="38"/>
    </row>
    <row r="15" spans="1:7" x14ac:dyDescent="0.2">
      <c r="A15" s="38"/>
      <c r="B15" s="284"/>
      <c r="C15" s="285"/>
      <c r="D15" s="285"/>
      <c r="E15" s="286"/>
      <c r="F15" s="38"/>
      <c r="G15" s="38"/>
    </row>
    <row r="16" spans="1:7" x14ac:dyDescent="0.2">
      <c r="A16" s="38"/>
      <c r="B16" s="41"/>
      <c r="C16" s="38"/>
      <c r="D16" s="38"/>
      <c r="E16" s="38"/>
      <c r="F16" s="38"/>
      <c r="G16" s="38"/>
    </row>
    <row r="17" spans="1:7" ht="15.75" x14ac:dyDescent="0.25">
      <c r="A17" s="38"/>
      <c r="B17" s="47" t="s">
        <v>33</v>
      </c>
      <c r="C17" s="38"/>
      <c r="D17" s="38"/>
      <c r="E17" s="38"/>
      <c r="F17" s="38"/>
      <c r="G17" s="38"/>
    </row>
    <row r="18" spans="1:7" x14ac:dyDescent="0.2">
      <c r="A18" s="38"/>
      <c r="B18" s="44"/>
      <c r="C18" s="34"/>
      <c r="D18" s="34"/>
      <c r="E18" s="34"/>
      <c r="F18" s="38"/>
      <c r="G18" s="38"/>
    </row>
    <row r="19" spans="1:7" ht="35.25" customHeight="1" x14ac:dyDescent="0.2">
      <c r="A19" s="38"/>
      <c r="B19" s="35" t="s">
        <v>31</v>
      </c>
      <c r="C19" s="36" t="s">
        <v>27</v>
      </c>
      <c r="D19" s="36" t="s">
        <v>29</v>
      </c>
      <c r="E19" s="36" t="s">
        <v>28</v>
      </c>
      <c r="F19" s="48"/>
    </row>
    <row r="20" spans="1:7" ht="24.95" customHeight="1" x14ac:dyDescent="0.2">
      <c r="A20" s="38"/>
      <c r="B20" s="37" t="s">
        <v>22</v>
      </c>
      <c r="C20" s="95" t="s">
        <v>540</v>
      </c>
      <c r="D20" s="95" t="s">
        <v>191</v>
      </c>
      <c r="E20" s="95" t="s">
        <v>537</v>
      </c>
      <c r="F20" s="48"/>
    </row>
    <row r="21" spans="1:7" ht="24.95" customHeight="1" x14ac:dyDescent="0.2">
      <c r="A21" s="38"/>
      <c r="B21" s="37" t="s">
        <v>23</v>
      </c>
      <c r="C21" s="95" t="s">
        <v>538</v>
      </c>
      <c r="D21" s="95" t="s">
        <v>191</v>
      </c>
      <c r="E21" s="95" t="s">
        <v>537</v>
      </c>
      <c r="F21" s="48"/>
    </row>
    <row r="22" spans="1:7" ht="24.95" customHeight="1" x14ac:dyDescent="0.2">
      <c r="A22" s="38"/>
      <c r="B22" s="37" t="s">
        <v>24</v>
      </c>
      <c r="C22" s="95" t="s">
        <v>539</v>
      </c>
      <c r="D22" s="95" t="s">
        <v>191</v>
      </c>
      <c r="E22" s="95" t="s">
        <v>537</v>
      </c>
      <c r="F22" s="48"/>
    </row>
    <row r="23" spans="1:7" ht="24.95" customHeight="1" x14ac:dyDescent="0.2">
      <c r="A23" s="38"/>
      <c r="B23" s="37" t="s">
        <v>25</v>
      </c>
      <c r="C23" s="95"/>
      <c r="D23" s="95"/>
      <c r="E23" s="95"/>
      <c r="F23" s="48"/>
    </row>
    <row r="24" spans="1:7" s="57" customFormat="1" ht="24.95" customHeight="1" x14ac:dyDescent="0.2">
      <c r="A24" s="93"/>
      <c r="B24" s="37" t="s">
        <v>26</v>
      </c>
      <c r="C24" s="94"/>
      <c r="D24" s="94"/>
      <c r="E24" s="95"/>
      <c r="F24" s="48"/>
    </row>
    <row r="25" spans="1:7" s="57" customFormat="1" ht="24.95" customHeight="1" x14ac:dyDescent="0.2">
      <c r="A25" s="93"/>
      <c r="B25" s="37" t="s">
        <v>93</v>
      </c>
      <c r="C25" s="94"/>
      <c r="D25" s="94"/>
      <c r="E25" s="95"/>
      <c r="F25" s="48"/>
    </row>
    <row r="26" spans="1:7" s="57" customFormat="1" ht="24.95" customHeight="1" x14ac:dyDescent="0.2">
      <c r="A26" s="93"/>
      <c r="B26" s="37" t="s">
        <v>94</v>
      </c>
      <c r="C26" s="94"/>
      <c r="D26" s="94"/>
      <c r="E26" s="95"/>
      <c r="F26" s="48"/>
    </row>
    <row r="27" spans="1:7" ht="24.95" customHeight="1" x14ac:dyDescent="0.2">
      <c r="B27" s="37" t="s">
        <v>95</v>
      </c>
      <c r="C27" s="94"/>
      <c r="D27" s="94"/>
      <c r="E27" s="94"/>
      <c r="F27" s="48"/>
    </row>
    <row r="28" spans="1:7" ht="24.95" customHeight="1" x14ac:dyDescent="0.2">
      <c r="B28" s="54"/>
      <c r="C28" s="45"/>
      <c r="D28" s="45"/>
      <c r="E28" s="45"/>
      <c r="F28" s="48"/>
    </row>
    <row r="29" spans="1:7" x14ac:dyDescent="0.2">
      <c r="B29" s="280" t="s">
        <v>74</v>
      </c>
      <c r="C29" s="280"/>
      <c r="D29" s="280"/>
      <c r="E29" s="280"/>
      <c r="F29" s="48"/>
    </row>
    <row r="30" spans="1:7" s="53" customFormat="1" x14ac:dyDescent="0.2">
      <c r="B30" s="280"/>
      <c r="C30" s="280"/>
      <c r="D30" s="280"/>
      <c r="E30" s="280"/>
      <c r="F30" s="48"/>
    </row>
    <row r="31" spans="1:7" ht="13.35" customHeight="1" x14ac:dyDescent="0.2"/>
  </sheetData>
  <sheetProtection selectLockedCells="1"/>
  <mergeCells count="11">
    <mergeCell ref="B29:E30"/>
    <mergeCell ref="F4:G4"/>
    <mergeCell ref="F5:G5"/>
    <mergeCell ref="F6:G6"/>
    <mergeCell ref="B7:E7"/>
    <mergeCell ref="B10:E10"/>
    <mergeCell ref="B15:E15"/>
    <mergeCell ref="B11:E11"/>
    <mergeCell ref="B14:E14"/>
    <mergeCell ref="B13:E13"/>
    <mergeCell ref="B12:E12"/>
  </mergeCells>
  <phoneticPr fontId="5" type="noConversion"/>
  <printOptions horizontalCentered="1"/>
  <pageMargins left="0.74803149606299213" right="0.74803149606299213" top="0.98425196850393704" bottom="0.98425196850393704" header="0.51181102362204722" footer="0.51181102362204722"/>
  <pageSetup paperSize="9" scale="75" orientation="landscape" r:id="rId1"/>
  <headerFooter alignWithMargins="0"/>
  <rowBreaks count="1" manualBreakCount="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6803e9a-56e4-4d8e-8339-71632e66235e">UEMG-939293265-80</_dlc_DocId>
    <_dlc_DocIdUrl xmlns="e6803e9a-56e4-4d8e-8339-71632e66235e">
      <Url>https://unitedenergy.sharepoint.com/team/fieldservices/_layouts/15/DocIdRedir.aspx?ID=UEMG-939293265-80</Url>
      <Description>UEMG-939293265-80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2065E4BD76DF4CB0AEC771E38EF71D" ma:contentTypeVersion="2" ma:contentTypeDescription="Create a new document." ma:contentTypeScope="" ma:versionID="ba9f3be4b6073a223007aec3c465a12e">
  <xsd:schema xmlns:xsd="http://www.w3.org/2001/XMLSchema" xmlns:xs="http://www.w3.org/2001/XMLSchema" xmlns:p="http://schemas.microsoft.com/office/2006/metadata/properties" xmlns:ns2="e6803e9a-56e4-4d8e-8339-71632e66235e" xmlns:ns3="3476e841-96ed-48f8-9e78-d57b87ef9c19" targetNamespace="http://schemas.microsoft.com/office/2006/metadata/properties" ma:root="true" ma:fieldsID="16b857f1d112356d26c7b46f298b65d5" ns2:_="" ns3:_="">
    <xsd:import namespace="e6803e9a-56e4-4d8e-8339-71632e66235e"/>
    <xsd:import namespace="3476e841-96ed-48f8-9e78-d57b87ef9c1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803e9a-56e4-4d8e-8339-71632e6623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76e841-96ed-48f8-9e78-d57b87ef9c1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5A179BC-D1E7-4D6C-B177-74FD7B5ED5F8}">
  <ds:schemaRefs>
    <ds:schemaRef ds:uri="http://schemas.microsoft.com/sharepoint/v3/contenttype/forms"/>
  </ds:schemaRefs>
</ds:datastoreItem>
</file>

<file path=customXml/itemProps2.xml><?xml version="1.0" encoding="utf-8"?>
<ds:datastoreItem xmlns:ds="http://schemas.openxmlformats.org/officeDocument/2006/customXml" ds:itemID="{921DD799-947C-416B-922C-65B3226E41A7}">
  <ds:schemaRef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3476e841-96ed-48f8-9e78-d57b87ef9c19"/>
    <ds:schemaRef ds:uri="e6803e9a-56e4-4d8e-8339-71632e66235e"/>
  </ds:schemaRefs>
</ds:datastoreItem>
</file>

<file path=customXml/itemProps3.xml><?xml version="1.0" encoding="utf-8"?>
<ds:datastoreItem xmlns:ds="http://schemas.openxmlformats.org/officeDocument/2006/customXml" ds:itemID="{4D240B28-9F57-4529-98D8-B3B06808B4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803e9a-56e4-4d8e-8339-71632e66235e"/>
    <ds:schemaRef ds:uri="3476e841-96ed-48f8-9e78-d57b87ef9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B6DA5A-C777-43DD-B9CC-27CEB7BB44C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vt:lpstr>
      <vt:lpstr>Cover</vt:lpstr>
      <vt:lpstr>1. F-Factor summary</vt:lpstr>
      <vt:lpstr>2. Individual fire start info</vt:lpstr>
      <vt:lpstr>3. Systems and Audit</vt:lpstr>
      <vt:lpstr>'1. F-Factor summary'!Print_Area</vt:lpstr>
      <vt:lpstr>'2. Individual fire start info'!Print_Area</vt:lpstr>
      <vt:lpstr>'3. Systems and Audit'!Print_Area</vt:lpstr>
      <vt:lpstr>Contents!Print_Area</vt:lpstr>
      <vt:lpstr>Cover!Print_Area</vt:lpstr>
    </vt:vector>
  </TitlesOfParts>
  <Company>ACCC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AER annual reporting template</dc:title>
  <dc:creator>anley</dc:creator>
  <cp:lastModifiedBy>Fisher, Trevor</cp:lastModifiedBy>
  <cp:lastPrinted>2017-04-20T07:53:40Z</cp:lastPrinted>
  <dcterms:created xsi:type="dcterms:W3CDTF">2007-03-08T22:47:03Z</dcterms:created>
  <dcterms:modified xsi:type="dcterms:W3CDTF">2019-12-05T01:56:52Z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\\cbrvpwxfs01\home$\pmich\f-factor ongoing reporting rin (D2012-00004229).xls</vt:lpwstr>
  </property>
  <property fmtid="{D5CDD505-2E9C-101B-9397-08002B2CF9AE}" pid="3" name="URI">
    <vt:lpwstr>8911160</vt:lpwstr>
  </property>
  <property fmtid="{D5CDD505-2E9C-101B-9397-08002B2CF9AE}" pid="4" name="currfile">
    <vt:lpwstr>\\cdchnas-evs02\home$\dchan\final version - fire start report template under f-factor scheme 20170608 (D2017-00077683).xlsm</vt:lpwstr>
  </property>
  <property fmtid="{D5CDD505-2E9C-101B-9397-08002B2CF9AE}" pid="5" name="ContentTypeId">
    <vt:lpwstr>0x010100CA2065E4BD76DF4CB0AEC771E38EF71D</vt:lpwstr>
  </property>
  <property fmtid="{D5CDD505-2E9C-101B-9397-08002B2CF9AE}" pid="6" name="_dlc_DocIdItemGuid">
    <vt:lpwstr>39876fb2-5f70-460e-9eb9-d1e8ea266185</vt:lpwstr>
  </property>
</Properties>
</file>