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updateLinks="never" codeName="ThisWorkbook"/>
  <xr:revisionPtr revIDLastSave="0" documentId="13_ncr:1_{97316D27-9CF5-477F-B17D-7E6479EE8E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  <externalReference r:id="rId12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0" l="1"/>
  <c r="AC11" i="10"/>
  <c r="AB11" i="10"/>
  <c r="AA11" i="10"/>
  <c r="Z36" i="9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B3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2" i="8"/>
  <c r="L11" i="5"/>
  <c r="L15" i="5"/>
  <c r="L31" i="5"/>
  <c r="L36" i="5"/>
  <c r="L40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J45" i="5" s="1"/>
  <c r="U277" i="5"/>
  <c r="V277" i="5" s="1"/>
  <c r="J277" i="5" s="1"/>
  <c r="U219" i="9"/>
  <c r="AA219" i="9" s="1"/>
  <c r="U189" i="9"/>
  <c r="AA189" i="9" s="1"/>
  <c r="V35" i="10"/>
  <c r="U181" i="5"/>
  <c r="T9" i="8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U142" i="9"/>
  <c r="AA142" i="9" s="1"/>
  <c r="U143" i="9"/>
  <c r="AA143" i="9" s="1"/>
  <c r="U80" i="5"/>
  <c r="V80" i="5" s="1"/>
  <c r="J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J145" i="5" s="1"/>
  <c r="U253" i="9"/>
  <c r="AA253" i="9" s="1"/>
  <c r="U296" i="9"/>
  <c r="AA296" i="9" s="1"/>
  <c r="U310" i="5"/>
  <c r="V310" i="5" s="1"/>
  <c r="J310" i="5" s="1"/>
  <c r="U292" i="9"/>
  <c r="AA292" i="9" s="1"/>
  <c r="U182" i="9"/>
  <c r="AA182" i="9" s="1"/>
  <c r="U251" i="9"/>
  <c r="AA251" i="9" s="1"/>
  <c r="U58" i="9"/>
  <c r="AA58" i="9" s="1"/>
  <c r="U246" i="5"/>
  <c r="V246" i="5" s="1"/>
  <c r="J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U221" i="9"/>
  <c r="AA221" i="9" s="1"/>
  <c r="U191" i="9"/>
  <c r="AA191" i="9" s="1"/>
  <c r="U182" i="5"/>
  <c r="V182" i="5" s="1"/>
  <c r="J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J294" i="5" s="1"/>
  <c r="U230" i="5"/>
  <c r="V230" i="5" s="1"/>
  <c r="J230" i="5" s="1"/>
  <c r="U10" i="9"/>
  <c r="U259" i="5"/>
  <c r="U156" i="5"/>
  <c r="U52" i="5"/>
  <c r="U123" i="5"/>
  <c r="O123" i="5" s="1"/>
  <c r="U17" i="5"/>
  <c r="V17" i="5" s="1"/>
  <c r="J17" i="5" s="1"/>
  <c r="T34" i="8"/>
  <c r="N34" i="8" s="1"/>
  <c r="T20" i="8"/>
  <c r="N20" i="8" s="1"/>
  <c r="T16" i="8"/>
  <c r="N16" i="8" s="1"/>
  <c r="U168" i="9"/>
  <c r="AA168" i="9" s="1"/>
  <c r="V14" i="10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U279" i="9"/>
  <c r="AA279" i="9" s="1"/>
  <c r="U247" i="9"/>
  <c r="AA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J290" i="5" s="1"/>
  <c r="U226" i="5"/>
  <c r="V226" i="5" s="1"/>
  <c r="J226" i="5" s="1"/>
  <c r="U323" i="5"/>
  <c r="V323" i="5" s="1"/>
  <c r="J323" i="5" s="1"/>
  <c r="U253" i="5"/>
  <c r="U148" i="5"/>
  <c r="V148" i="5" s="1"/>
  <c r="J148" i="5" s="1"/>
  <c r="U48" i="5"/>
  <c r="U113" i="5"/>
  <c r="U13" i="5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T31" i="8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U231" i="5"/>
  <c r="U28" i="5"/>
  <c r="V28" i="5" s="1"/>
  <c r="J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U125" i="9"/>
  <c r="AA125" i="9" s="1"/>
  <c r="U28" i="9"/>
  <c r="U210" i="5"/>
  <c r="U307" i="5"/>
  <c r="U124" i="5"/>
  <c r="U20" i="5"/>
  <c r="O20" i="5" s="1"/>
  <c r="U91" i="5"/>
  <c r="V91" i="5" s="1"/>
  <c r="J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U159" i="9"/>
  <c r="AA159" i="9" s="1"/>
  <c r="U121" i="9"/>
  <c r="AA121" i="9" s="1"/>
  <c r="U77" i="9"/>
  <c r="AA77" i="9" s="1"/>
  <c r="U11" i="9"/>
  <c r="U262" i="5"/>
  <c r="U198" i="5"/>
  <c r="U295" i="5"/>
  <c r="U209" i="5"/>
  <c r="V209" i="5" s="1"/>
  <c r="J209" i="5" s="1"/>
  <c r="U102" i="5"/>
  <c r="V102" i="5" s="1"/>
  <c r="J102" i="5" s="1"/>
  <c r="U173" i="5"/>
  <c r="V173" i="5" s="1"/>
  <c r="J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U214" i="5"/>
  <c r="V214" i="5" s="1"/>
  <c r="J214" i="5" s="1"/>
  <c r="U311" i="5"/>
  <c r="O311" i="5" s="1"/>
  <c r="U130" i="5"/>
  <c r="V130" i="5" s="1"/>
  <c r="J130" i="5" s="1"/>
  <c r="U95" i="5"/>
  <c r="O95" i="5" s="1"/>
  <c r="T19" i="8"/>
  <c r="V36" i="10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U157" i="9"/>
  <c r="AA157" i="9" s="1"/>
  <c r="U111" i="9"/>
  <c r="AA111" i="9" s="1"/>
  <c r="U73" i="9"/>
  <c r="AA73" i="9" s="1"/>
  <c r="U322" i="5"/>
  <c r="V322" i="5" s="1"/>
  <c r="J322" i="5" s="1"/>
  <c r="U258" i="5"/>
  <c r="V258" i="5" s="1"/>
  <c r="J258" i="5" s="1"/>
  <c r="U194" i="5"/>
  <c r="V194" i="5" s="1"/>
  <c r="J194" i="5" s="1"/>
  <c r="U291" i="5"/>
  <c r="O291" i="5" s="1"/>
  <c r="U199" i="5"/>
  <c r="U98" i="5"/>
  <c r="U167" i="5"/>
  <c r="V167" i="5" s="1"/>
  <c r="J167" i="5" s="1"/>
  <c r="U19" i="5"/>
  <c r="V19" i="5" s="1"/>
  <c r="J19" i="5" s="1"/>
  <c r="U15" i="5"/>
  <c r="V15" i="5" s="1"/>
  <c r="J15" i="5" s="1"/>
  <c r="U43" i="5"/>
  <c r="O43" i="5" s="1"/>
  <c r="U65" i="5"/>
  <c r="V65" i="5" s="1"/>
  <c r="J65" i="5" s="1"/>
  <c r="U93" i="5"/>
  <c r="V93" i="5" s="1"/>
  <c r="J93" i="5" s="1"/>
  <c r="U119" i="5"/>
  <c r="U143" i="5"/>
  <c r="U171" i="5"/>
  <c r="V171" i="5" s="1"/>
  <c r="J171" i="5" s="1"/>
  <c r="U22" i="5"/>
  <c r="O22" i="5" s="1"/>
  <c r="U50" i="5"/>
  <c r="V50" i="5" s="1"/>
  <c r="J50" i="5" s="1"/>
  <c r="U76" i="5"/>
  <c r="V76" i="5" s="1"/>
  <c r="U100" i="5"/>
  <c r="V100" i="5" s="1"/>
  <c r="J100" i="5" s="1"/>
  <c r="U128" i="5"/>
  <c r="V128" i="5" s="1"/>
  <c r="J128" i="5" s="1"/>
  <c r="U150" i="5"/>
  <c r="U179" i="5"/>
  <c r="U205" i="5"/>
  <c r="V205" i="5" s="1"/>
  <c r="J205" i="5" s="1"/>
  <c r="U229" i="5"/>
  <c r="V229" i="5" s="1"/>
  <c r="J229" i="5" s="1"/>
  <c r="U257" i="5"/>
  <c r="V257" i="5" s="1"/>
  <c r="J257" i="5" s="1"/>
  <c r="U275" i="5"/>
  <c r="O275" i="5" s="1"/>
  <c r="U293" i="5"/>
  <c r="V293" i="5" s="1"/>
  <c r="J293" i="5" s="1"/>
  <c r="U309" i="5"/>
  <c r="U8" i="9"/>
  <c r="U180" i="5"/>
  <c r="U196" i="5"/>
  <c r="V196" i="5" s="1"/>
  <c r="J196" i="5" s="1"/>
  <c r="U212" i="5"/>
  <c r="V212" i="5" s="1"/>
  <c r="J212" i="5" s="1"/>
  <c r="U228" i="5"/>
  <c r="V228" i="5" s="1"/>
  <c r="J228" i="5" s="1"/>
  <c r="U244" i="5"/>
  <c r="V244" i="5" s="1"/>
  <c r="J244" i="5" s="1"/>
  <c r="U260" i="5"/>
  <c r="V260" i="5" s="1"/>
  <c r="J260" i="5" s="1"/>
  <c r="U276" i="5"/>
  <c r="U292" i="5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J23" i="5" s="1"/>
  <c r="U47" i="5"/>
  <c r="U75" i="5"/>
  <c r="U97" i="5"/>
  <c r="O97" i="5" s="1"/>
  <c r="U125" i="5"/>
  <c r="V125" i="5" s="1"/>
  <c r="J125" i="5" s="1"/>
  <c r="U151" i="5"/>
  <c r="O151" i="5" s="1"/>
  <c r="U175" i="5"/>
  <c r="V175" i="5" s="1"/>
  <c r="J175" i="5" s="1"/>
  <c r="U32" i="5"/>
  <c r="O32" i="5" s="1"/>
  <c r="U54" i="5"/>
  <c r="V54" i="5" s="1"/>
  <c r="J54" i="5" s="1"/>
  <c r="U82" i="5"/>
  <c r="U108" i="5"/>
  <c r="U132" i="5"/>
  <c r="U160" i="5"/>
  <c r="O160" i="5" s="1"/>
  <c r="U183" i="5"/>
  <c r="V183" i="5" s="1"/>
  <c r="J183" i="5" s="1"/>
  <c r="U211" i="5"/>
  <c r="V211" i="5" s="1"/>
  <c r="J211" i="5" s="1"/>
  <c r="U237" i="5"/>
  <c r="O237" i="5" s="1"/>
  <c r="U261" i="5"/>
  <c r="V261" i="5" s="1"/>
  <c r="J261" i="5" s="1"/>
  <c r="U279" i="5"/>
  <c r="V279" i="5" s="1"/>
  <c r="J279" i="5" s="1"/>
  <c r="U297" i="5"/>
  <c r="U313" i="5"/>
  <c r="O313" i="5" s="1"/>
  <c r="U12" i="9"/>
  <c r="U184" i="5"/>
  <c r="V184" i="5" s="1"/>
  <c r="J184" i="5" s="1"/>
  <c r="U200" i="5"/>
  <c r="O200" i="5" s="1"/>
  <c r="U216" i="5"/>
  <c r="V216" i="5" s="1"/>
  <c r="J216" i="5" s="1"/>
  <c r="U232" i="5"/>
  <c r="V232" i="5" s="1"/>
  <c r="J232" i="5" s="1"/>
  <c r="U248" i="5"/>
  <c r="V248" i="5" s="1"/>
  <c r="J248" i="5" s="1"/>
  <c r="U264" i="5"/>
  <c r="U280" i="5"/>
  <c r="U296" i="5"/>
  <c r="V296" i="5" s="1"/>
  <c r="J296" i="5" s="1"/>
  <c r="U312" i="5"/>
  <c r="V312" i="5" s="1"/>
  <c r="J312" i="5" s="1"/>
  <c r="U13" i="9"/>
  <c r="U31" i="9"/>
  <c r="U47" i="9"/>
  <c r="AA47" i="9" s="1"/>
  <c r="U63" i="9"/>
  <c r="AA63" i="9" s="1"/>
  <c r="U27" i="5"/>
  <c r="U49" i="5"/>
  <c r="U77" i="5"/>
  <c r="O77" i="5" s="1"/>
  <c r="U103" i="5"/>
  <c r="V103" i="5" s="1"/>
  <c r="J103" i="5" s="1"/>
  <c r="U127" i="5"/>
  <c r="V127" i="5" s="1"/>
  <c r="J127" i="5" s="1"/>
  <c r="U155" i="5"/>
  <c r="V155" i="5" s="1"/>
  <c r="J155" i="5" s="1"/>
  <c r="U177" i="5"/>
  <c r="V177" i="5" s="1"/>
  <c r="J177" i="5" s="1"/>
  <c r="U34" i="5"/>
  <c r="O34" i="5" s="1"/>
  <c r="U60" i="5"/>
  <c r="U84" i="5"/>
  <c r="O84" i="5" s="1"/>
  <c r="U112" i="5"/>
  <c r="V112" i="5" s="1"/>
  <c r="J112" i="5" s="1"/>
  <c r="U134" i="5"/>
  <c r="O134" i="5" s="1"/>
  <c r="U162" i="5"/>
  <c r="V162" i="5" s="1"/>
  <c r="J162" i="5" s="1"/>
  <c r="U189" i="5"/>
  <c r="V189" i="5" s="1"/>
  <c r="U213" i="5"/>
  <c r="O213" i="5" s="1"/>
  <c r="U241" i="5"/>
  <c r="U263" i="5"/>
  <c r="U281" i="5"/>
  <c r="U299" i="5"/>
  <c r="V299" i="5" s="1"/>
  <c r="J299" i="5" s="1"/>
  <c r="U315" i="5"/>
  <c r="V315" i="5" s="1"/>
  <c r="J315" i="5" s="1"/>
  <c r="U14" i="9"/>
  <c r="U186" i="5"/>
  <c r="V186" i="5" s="1"/>
  <c r="J186" i="5" s="1"/>
  <c r="U202" i="5"/>
  <c r="V202" i="5" s="1"/>
  <c r="J202" i="5" s="1"/>
  <c r="U218" i="5"/>
  <c r="O218" i="5" s="1"/>
  <c r="U234" i="5"/>
  <c r="U250" i="5"/>
  <c r="V250" i="5" s="1"/>
  <c r="J250" i="5" s="1"/>
  <c r="U266" i="5"/>
  <c r="V266" i="5" s="1"/>
  <c r="J266" i="5" s="1"/>
  <c r="U282" i="5"/>
  <c r="V282" i="5" s="1"/>
  <c r="J282" i="5" s="1"/>
  <c r="U298" i="5"/>
  <c r="V298" i="5" s="1"/>
  <c r="J298" i="5" s="1"/>
  <c r="U314" i="5"/>
  <c r="V314" i="5" s="1"/>
  <c r="J314" i="5" s="1"/>
  <c r="U15" i="9"/>
  <c r="U33" i="9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T7" i="8"/>
  <c r="U67" i="9"/>
  <c r="AA67" i="9" s="1"/>
  <c r="U163" i="9"/>
  <c r="AA163" i="9" s="1"/>
  <c r="U26" i="9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J29" i="5" s="1"/>
  <c r="U55" i="5"/>
  <c r="V55" i="5" s="1"/>
  <c r="J55" i="5" s="1"/>
  <c r="U79" i="5"/>
  <c r="V79" i="5" s="1"/>
  <c r="J79" i="5" s="1"/>
  <c r="U107" i="5"/>
  <c r="U129" i="5"/>
  <c r="U157" i="5"/>
  <c r="O157" i="5" s="1"/>
  <c r="U12" i="5"/>
  <c r="V12" i="5" s="1"/>
  <c r="J12" i="5" s="1"/>
  <c r="U36" i="5"/>
  <c r="V36" i="5" s="1"/>
  <c r="J36" i="5" s="1"/>
  <c r="U64" i="5"/>
  <c r="O64" i="5" s="1"/>
  <c r="U86" i="5"/>
  <c r="V86" i="5" s="1"/>
  <c r="J86" i="5" s="1"/>
  <c r="U114" i="5"/>
  <c r="O114" i="5" s="1"/>
  <c r="U140" i="5"/>
  <c r="U164" i="5"/>
  <c r="U193" i="5"/>
  <c r="V193" i="5" s="1"/>
  <c r="J193" i="5" s="1"/>
  <c r="U215" i="5"/>
  <c r="O215" i="5" s="1"/>
  <c r="U243" i="5"/>
  <c r="V243" i="5" s="1"/>
  <c r="J243" i="5" s="1"/>
  <c r="U265" i="5"/>
  <c r="V265" i="5" s="1"/>
  <c r="J265" i="5" s="1"/>
  <c r="U285" i="5"/>
  <c r="V285" i="5" s="1"/>
  <c r="J285" i="5" s="1"/>
  <c r="U301" i="5"/>
  <c r="V301" i="5" s="1"/>
  <c r="J301" i="5" s="1"/>
  <c r="U317" i="5"/>
  <c r="U16" i="9"/>
  <c r="U188" i="5"/>
  <c r="V188" i="5" s="1"/>
  <c r="J188" i="5" s="1"/>
  <c r="U204" i="5"/>
  <c r="V204" i="5" s="1"/>
  <c r="J204" i="5" s="1"/>
  <c r="U220" i="5"/>
  <c r="U236" i="5"/>
  <c r="V236" i="5" s="1"/>
  <c r="J236" i="5" s="1"/>
  <c r="U252" i="5"/>
  <c r="V252" i="5" s="1"/>
  <c r="J252" i="5" s="1"/>
  <c r="U268" i="5"/>
  <c r="O268" i="5" s="1"/>
  <c r="U284" i="5"/>
  <c r="U300" i="5"/>
  <c r="V300" i="5" s="1"/>
  <c r="J300" i="5" s="1"/>
  <c r="U316" i="5"/>
  <c r="O316" i="5" s="1"/>
  <c r="U17" i="9"/>
  <c r="U35" i="9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U59" i="5"/>
  <c r="O59" i="5" s="1"/>
  <c r="U81" i="5"/>
  <c r="V81" i="5" s="1"/>
  <c r="J81" i="5" s="1"/>
  <c r="U109" i="5"/>
  <c r="V109" i="5" s="1"/>
  <c r="J109" i="5" s="1"/>
  <c r="U135" i="5"/>
  <c r="V135" i="5" s="1"/>
  <c r="J135" i="5" s="1"/>
  <c r="U159" i="5"/>
  <c r="V159" i="5" s="1"/>
  <c r="J159" i="5" s="1"/>
  <c r="U16" i="5"/>
  <c r="V16" i="5" s="1"/>
  <c r="J16" i="5" s="1"/>
  <c r="U38" i="5"/>
  <c r="U66" i="5"/>
  <c r="V66" i="5" s="1"/>
  <c r="J66" i="5" s="1"/>
  <c r="U92" i="5"/>
  <c r="V92" i="5" s="1"/>
  <c r="J92" i="5" s="1"/>
  <c r="U116" i="5"/>
  <c r="V116" i="5" s="1"/>
  <c r="J116" i="5" s="1"/>
  <c r="U144" i="5"/>
  <c r="V144" i="5" s="1"/>
  <c r="J144" i="5" s="1"/>
  <c r="U166" i="5"/>
  <c r="V166" i="5" s="1"/>
  <c r="J166" i="5" s="1"/>
  <c r="U195" i="5"/>
  <c r="V195" i="5" s="1"/>
  <c r="J195" i="5" s="1"/>
  <c r="U221" i="5"/>
  <c r="V221" i="5" s="1"/>
  <c r="J221" i="5" s="1"/>
  <c r="U245" i="5"/>
  <c r="U269" i="5"/>
  <c r="U287" i="5"/>
  <c r="V287" i="5" s="1"/>
  <c r="J287" i="5" s="1"/>
  <c r="U303" i="5"/>
  <c r="O303" i="5" s="1"/>
  <c r="U319" i="5"/>
  <c r="V319" i="5" s="1"/>
  <c r="J319" i="5" s="1"/>
  <c r="U18" i="9"/>
  <c r="U190" i="5"/>
  <c r="V190" i="5" s="1"/>
  <c r="J190" i="5" s="1"/>
  <c r="U206" i="5"/>
  <c r="V206" i="5" s="1"/>
  <c r="J206" i="5" s="1"/>
  <c r="U222" i="5"/>
  <c r="U238" i="5"/>
  <c r="V238" i="5" s="1"/>
  <c r="J238" i="5" s="1"/>
  <c r="U254" i="5"/>
  <c r="V254" i="5" s="1"/>
  <c r="J254" i="5" s="1"/>
  <c r="U270" i="5"/>
  <c r="V270" i="5" s="1"/>
  <c r="J270" i="5" s="1"/>
  <c r="U286" i="5"/>
  <c r="V286" i="5" s="1"/>
  <c r="J286" i="5" s="1"/>
  <c r="U302" i="5"/>
  <c r="V302" i="5" s="1"/>
  <c r="J302" i="5" s="1"/>
  <c r="U318" i="5"/>
  <c r="O318" i="5" s="1"/>
  <c r="U19" i="9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T35" i="8"/>
  <c r="T22" i="8"/>
  <c r="U22" i="8" s="1"/>
  <c r="U11" i="5"/>
  <c r="O11" i="5" s="1"/>
  <c r="U33" i="5"/>
  <c r="V33" i="5" s="1"/>
  <c r="J33" i="5" s="1"/>
  <c r="U61" i="5"/>
  <c r="V61" i="5" s="1"/>
  <c r="J61" i="5" s="1"/>
  <c r="U87" i="5"/>
  <c r="O87" i="5" s="1"/>
  <c r="U111" i="5"/>
  <c r="U139" i="5"/>
  <c r="U161" i="5"/>
  <c r="V161" i="5" s="1"/>
  <c r="J161" i="5" s="1"/>
  <c r="U18" i="5"/>
  <c r="O18" i="5" s="1"/>
  <c r="U44" i="5"/>
  <c r="V44" i="5" s="1"/>
  <c r="J44" i="5" s="1"/>
  <c r="U68" i="5"/>
  <c r="V68" i="5" s="1"/>
  <c r="J68" i="5" s="1"/>
  <c r="U96" i="5"/>
  <c r="O96" i="5" s="1"/>
  <c r="U118" i="5"/>
  <c r="V118" i="5" s="1"/>
  <c r="J118" i="5" s="1"/>
  <c r="U146" i="5"/>
  <c r="V146" i="5" s="1"/>
  <c r="J146" i="5" s="1"/>
  <c r="U172" i="5"/>
  <c r="U197" i="5"/>
  <c r="U225" i="5"/>
  <c r="V225" i="5" s="1"/>
  <c r="J225" i="5" s="1"/>
  <c r="U247" i="5"/>
  <c r="V247" i="5" s="1"/>
  <c r="J247" i="5" s="1"/>
  <c r="U271" i="5"/>
  <c r="V271" i="5" s="1"/>
  <c r="J271" i="5" s="1"/>
  <c r="U289" i="5"/>
  <c r="V289" i="5" s="1"/>
  <c r="J289" i="5" s="1"/>
  <c r="U305" i="5"/>
  <c r="O305" i="5" s="1"/>
  <c r="U321" i="5"/>
  <c r="O321" i="5" s="1"/>
  <c r="U20" i="9"/>
  <c r="U192" i="5"/>
  <c r="U208" i="5"/>
  <c r="V208" i="5" s="1"/>
  <c r="J208" i="5" s="1"/>
  <c r="U224" i="5"/>
  <c r="O224" i="5" s="1"/>
  <c r="U240" i="5"/>
  <c r="V240" i="5" s="1"/>
  <c r="J240" i="5" s="1"/>
  <c r="U256" i="5"/>
  <c r="O256" i="5" s="1"/>
  <c r="U272" i="5"/>
  <c r="V272" i="5" s="1"/>
  <c r="J272" i="5" s="1"/>
  <c r="U288" i="5"/>
  <c r="V288" i="5" s="1"/>
  <c r="J288" i="5" s="1"/>
  <c r="U304" i="5"/>
  <c r="U320" i="5"/>
  <c r="U7" i="5"/>
  <c r="V7" i="5" s="1"/>
  <c r="J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U242" i="5"/>
  <c r="U178" i="5"/>
  <c r="V178" i="5" s="1"/>
  <c r="J178" i="5" s="1"/>
  <c r="U273" i="5"/>
  <c r="O273" i="5" s="1"/>
  <c r="U176" i="5"/>
  <c r="V176" i="5" s="1"/>
  <c r="J176" i="5" s="1"/>
  <c r="U70" i="5"/>
  <c r="O70" i="5" s="1"/>
  <c r="U141" i="5"/>
  <c r="V141" i="5" s="1"/>
  <c r="J141" i="5" s="1"/>
  <c r="U39" i="5"/>
  <c r="O39" i="5" s="1"/>
  <c r="U255" i="5"/>
  <c r="U239" i="5"/>
  <c r="V239" i="5" s="1"/>
  <c r="J239" i="5" s="1"/>
  <c r="U223" i="5"/>
  <c r="V223" i="5" s="1"/>
  <c r="J223" i="5" s="1"/>
  <c r="U207" i="5"/>
  <c r="O207" i="5" s="1"/>
  <c r="U191" i="5"/>
  <c r="V191" i="5" s="1"/>
  <c r="J191" i="5" s="1"/>
  <c r="U174" i="5"/>
  <c r="O174" i="5" s="1"/>
  <c r="U158" i="5"/>
  <c r="O158" i="5" s="1"/>
  <c r="U142" i="5"/>
  <c r="O142" i="5" s="1"/>
  <c r="U126" i="5"/>
  <c r="U110" i="5"/>
  <c r="U94" i="5"/>
  <c r="V94" i="5" s="1"/>
  <c r="J94" i="5" s="1"/>
  <c r="U78" i="5"/>
  <c r="V78" i="5" s="1"/>
  <c r="J78" i="5" s="1"/>
  <c r="U62" i="5"/>
  <c r="V62" i="5" s="1"/>
  <c r="J62" i="5" s="1"/>
  <c r="U46" i="5"/>
  <c r="O46" i="5" s="1"/>
  <c r="U30" i="5"/>
  <c r="V30" i="5" s="1"/>
  <c r="J30" i="5" s="1"/>
  <c r="U14" i="5"/>
  <c r="O14" i="5" s="1"/>
  <c r="U169" i="5"/>
  <c r="U153" i="5"/>
  <c r="V153" i="5" s="1"/>
  <c r="J153" i="5" s="1"/>
  <c r="U137" i="5"/>
  <c r="O137" i="5" s="1"/>
  <c r="U121" i="5"/>
  <c r="V121" i="5" s="1"/>
  <c r="J121" i="5" s="1"/>
  <c r="U105" i="5"/>
  <c r="V105" i="5" s="1"/>
  <c r="J105" i="5" s="1"/>
  <c r="U89" i="5"/>
  <c r="O89" i="5" s="1"/>
  <c r="U73" i="5"/>
  <c r="V73" i="5" s="1"/>
  <c r="J73" i="5" s="1"/>
  <c r="U57" i="5"/>
  <c r="O57" i="5" s="1"/>
  <c r="U41" i="5"/>
  <c r="U25" i="5"/>
  <c r="U9" i="5"/>
  <c r="O9" i="5" s="1"/>
  <c r="U283" i="5"/>
  <c r="V283" i="5" s="1"/>
  <c r="J283" i="5" s="1"/>
  <c r="U267" i="5"/>
  <c r="V267" i="5" s="1"/>
  <c r="J267" i="5" s="1"/>
  <c r="U251" i="5"/>
  <c r="V251" i="5" s="1"/>
  <c r="J251" i="5" s="1"/>
  <c r="U235" i="5"/>
  <c r="V235" i="5" s="1"/>
  <c r="J235" i="5" s="1"/>
  <c r="U219" i="5"/>
  <c r="U203" i="5"/>
  <c r="U187" i="5"/>
  <c r="V187" i="5" s="1"/>
  <c r="J187" i="5" s="1"/>
  <c r="U170" i="5"/>
  <c r="V170" i="5" s="1"/>
  <c r="J170" i="5" s="1"/>
  <c r="U154" i="5"/>
  <c r="V154" i="5" s="1"/>
  <c r="J154" i="5" s="1"/>
  <c r="U138" i="5"/>
  <c r="V138" i="5" s="1"/>
  <c r="J138" i="5" s="1"/>
  <c r="U122" i="5"/>
  <c r="V122" i="5" s="1"/>
  <c r="J122" i="5" s="1"/>
  <c r="U106" i="5"/>
  <c r="V106" i="5" s="1"/>
  <c r="J106" i="5" s="1"/>
  <c r="U90" i="5"/>
  <c r="U74" i="5"/>
  <c r="U58" i="5"/>
  <c r="V58" i="5" s="1"/>
  <c r="J58" i="5" s="1"/>
  <c r="U42" i="5"/>
  <c r="V42" i="5" s="1"/>
  <c r="J42" i="5" s="1"/>
  <c r="U26" i="5"/>
  <c r="V26" i="5" s="1"/>
  <c r="J26" i="5" s="1"/>
  <c r="U10" i="5"/>
  <c r="V10" i="5" s="1"/>
  <c r="J10" i="5" s="1"/>
  <c r="U165" i="5"/>
  <c r="V165" i="5" s="1"/>
  <c r="J165" i="5" s="1"/>
  <c r="U149" i="5"/>
  <c r="O149" i="5" s="1"/>
  <c r="U133" i="5"/>
  <c r="U117" i="5"/>
  <c r="U101" i="5"/>
  <c r="V101" i="5" s="1"/>
  <c r="J101" i="5" s="1"/>
  <c r="U85" i="5"/>
  <c r="V85" i="5" s="1"/>
  <c r="J85" i="5" s="1"/>
  <c r="U69" i="5"/>
  <c r="V69" i="5" s="1"/>
  <c r="J69" i="5" s="1"/>
  <c r="U53" i="5"/>
  <c r="O53" i="5" s="1"/>
  <c r="U37" i="5"/>
  <c r="V37" i="5" s="1"/>
  <c r="J37" i="5" s="1"/>
  <c r="U21" i="5"/>
  <c r="O21" i="5" s="1"/>
  <c r="U249" i="5"/>
  <c r="U233" i="5"/>
  <c r="U217" i="5"/>
  <c r="O217" i="5" s="1"/>
  <c r="U201" i="5"/>
  <c r="V201" i="5" s="1"/>
  <c r="J201" i="5" s="1"/>
  <c r="U185" i="5"/>
  <c r="V185" i="5" s="1"/>
  <c r="J185" i="5" s="1"/>
  <c r="U168" i="5"/>
  <c r="V168" i="5" s="1"/>
  <c r="J168" i="5" s="1"/>
  <c r="U152" i="5"/>
  <c r="V152" i="5" s="1"/>
  <c r="J152" i="5" s="1"/>
  <c r="U136" i="5"/>
  <c r="O136" i="5" s="1"/>
  <c r="U120" i="5"/>
  <c r="U104" i="5"/>
  <c r="U88" i="5"/>
  <c r="V88" i="5" s="1"/>
  <c r="J88" i="5" s="1"/>
  <c r="U72" i="5"/>
  <c r="V72" i="5" s="1"/>
  <c r="J72" i="5" s="1"/>
  <c r="U56" i="5"/>
  <c r="V56" i="5" s="1"/>
  <c r="J56" i="5" s="1"/>
  <c r="U40" i="5"/>
  <c r="V40" i="5" s="1"/>
  <c r="J40" i="5" s="1"/>
  <c r="U24" i="5"/>
  <c r="O24" i="5" s="1"/>
  <c r="U8" i="5"/>
  <c r="U163" i="5"/>
  <c r="U147" i="5"/>
  <c r="U131" i="5"/>
  <c r="O131" i="5" s="1"/>
  <c r="U115" i="5"/>
  <c r="V115" i="5" s="1"/>
  <c r="U99" i="5"/>
  <c r="V99" i="5" s="1"/>
  <c r="J99" i="5" s="1"/>
  <c r="U83" i="5"/>
  <c r="V83" i="5" s="1"/>
  <c r="J83" i="5" s="1"/>
  <c r="U67" i="5"/>
  <c r="V67" i="5" s="1"/>
  <c r="J67" i="5" s="1"/>
  <c r="U51" i="5"/>
  <c r="V51" i="5" s="1"/>
  <c r="J51" i="5" s="1"/>
  <c r="U35" i="5"/>
  <c r="S5" i="10"/>
  <c r="AD5" i="10" s="1"/>
  <c r="X5" i="5"/>
  <c r="X5" i="9" s="1"/>
  <c r="AC5" i="5"/>
  <c r="R5" i="9"/>
  <c r="AC5" i="9" s="1"/>
  <c r="J76" i="5"/>
  <c r="AA5" i="10"/>
  <c r="Z5" i="9"/>
  <c r="V5" i="10"/>
  <c r="T5" i="8"/>
  <c r="U5" i="9"/>
  <c r="V5" i="8"/>
  <c r="X5" i="10"/>
  <c r="W5" i="9"/>
  <c r="W36" i="10"/>
  <c r="P36" i="10"/>
  <c r="V254" i="9"/>
  <c r="AB254" i="9" s="1"/>
  <c r="O254" i="9"/>
  <c r="N31" i="8"/>
  <c r="U31" i="8"/>
  <c r="N10" i="8"/>
  <c r="U10" i="8"/>
  <c r="N21" i="8"/>
  <c r="U21" i="8"/>
  <c r="V170" i="9"/>
  <c r="AB170" i="9" s="1"/>
  <c r="O170" i="9"/>
  <c r="W14" i="10"/>
  <c r="P14" i="10"/>
  <c r="V232" i="9"/>
  <c r="AB232" i="9" s="1"/>
  <c r="O232" i="9"/>
  <c r="V216" i="9"/>
  <c r="AB216" i="9" s="1"/>
  <c r="O216" i="9"/>
  <c r="V200" i="9"/>
  <c r="AB200" i="9" s="1"/>
  <c r="V160" i="9"/>
  <c r="AB160" i="9" s="1"/>
  <c r="O160" i="9"/>
  <c r="V257" i="9"/>
  <c r="AB257" i="9" s="1"/>
  <c r="V190" i="9"/>
  <c r="AB190" i="9" s="1"/>
  <c r="O190" i="9"/>
  <c r="V116" i="9"/>
  <c r="AB116" i="9" s="1"/>
  <c r="O116" i="9"/>
  <c r="V131" i="9"/>
  <c r="AB131" i="9" s="1"/>
  <c r="O131" i="9"/>
  <c r="V115" i="9"/>
  <c r="AB115" i="9" s="1"/>
  <c r="O115" i="9"/>
  <c r="O99" i="9"/>
  <c r="O300" i="5"/>
  <c r="V284" i="5"/>
  <c r="J284" i="5" s="1"/>
  <c r="O284" i="5"/>
  <c r="O16" i="9"/>
  <c r="V317" i="5"/>
  <c r="J317" i="5" s="1"/>
  <c r="O317" i="5"/>
  <c r="V269" i="5"/>
  <c r="J269" i="5" s="1"/>
  <c r="O269" i="5"/>
  <c r="V172" i="5"/>
  <c r="J172" i="5" s="1"/>
  <c r="O172" i="5"/>
  <c r="V156" i="5"/>
  <c r="J156" i="5" s="1"/>
  <c r="O156" i="5"/>
  <c r="V140" i="5"/>
  <c r="J140" i="5" s="1"/>
  <c r="O140" i="5"/>
  <c r="V124" i="5"/>
  <c r="J124" i="5" s="1"/>
  <c r="O124" i="5"/>
  <c r="V108" i="5"/>
  <c r="J108" i="5" s="1"/>
  <c r="O108" i="5"/>
  <c r="V60" i="5"/>
  <c r="J60" i="5" s="1"/>
  <c r="O60" i="5"/>
  <c r="V119" i="5"/>
  <c r="J119" i="5" s="1"/>
  <c r="O119" i="5"/>
  <c r="U16" i="8"/>
  <c r="N7" i="8"/>
  <c r="U7" i="8"/>
  <c r="N28" i="8"/>
  <c r="U28" i="8"/>
  <c r="U25" i="8"/>
  <c r="O278" i="9"/>
  <c r="V262" i="9"/>
  <c r="AB262" i="9" s="1"/>
  <c r="O262" i="9"/>
  <c r="O246" i="9"/>
  <c r="W21" i="10"/>
  <c r="V303" i="9"/>
  <c r="AB303" i="9" s="1"/>
  <c r="O303" i="9"/>
  <c r="V287" i="9"/>
  <c r="AB287" i="9" s="1"/>
  <c r="V174" i="9"/>
  <c r="AB174" i="9" s="1"/>
  <c r="O174" i="9"/>
  <c r="V130" i="9"/>
  <c r="AB130" i="9" s="1"/>
  <c r="O130" i="9"/>
  <c r="V114" i="9"/>
  <c r="AB114" i="9" s="1"/>
  <c r="O114" i="9"/>
  <c r="V193" i="9"/>
  <c r="AB193" i="9" s="1"/>
  <c r="O193" i="9"/>
  <c r="V177" i="9"/>
  <c r="AB177" i="9" s="1"/>
  <c r="O177" i="9"/>
  <c r="V161" i="9"/>
  <c r="AB161" i="9" s="1"/>
  <c r="O161" i="9"/>
  <c r="V65" i="9"/>
  <c r="AB65" i="9" s="1"/>
  <c r="O65" i="9"/>
  <c r="V49" i="9"/>
  <c r="AB49" i="9" s="1"/>
  <c r="O49" i="9"/>
  <c r="O33" i="9"/>
  <c r="O250" i="5"/>
  <c r="V234" i="5"/>
  <c r="J234" i="5" s="1"/>
  <c r="O234" i="5"/>
  <c r="V218" i="5"/>
  <c r="J218" i="5" s="1"/>
  <c r="V203" i="5"/>
  <c r="J203" i="5" s="1"/>
  <c r="O203" i="5"/>
  <c r="O187" i="5"/>
  <c r="V74" i="5"/>
  <c r="J74" i="5" s="1"/>
  <c r="O74" i="5"/>
  <c r="O58" i="5"/>
  <c r="V117" i="5"/>
  <c r="J117" i="5" s="1"/>
  <c r="O117" i="5"/>
  <c r="U20" i="8"/>
  <c r="N17" i="8"/>
  <c r="U17" i="8"/>
  <c r="O184" i="9"/>
  <c r="W10" i="10"/>
  <c r="P10" i="10"/>
  <c r="O276" i="9"/>
  <c r="V244" i="9"/>
  <c r="AB244" i="9" s="1"/>
  <c r="O244" i="9"/>
  <c r="V228" i="9"/>
  <c r="AB228" i="9" s="1"/>
  <c r="O228" i="9"/>
  <c r="O212" i="9"/>
  <c r="W35" i="10"/>
  <c r="P35" i="10"/>
  <c r="V301" i="9"/>
  <c r="AB301" i="9" s="1"/>
  <c r="O301" i="9"/>
  <c r="V285" i="9"/>
  <c r="AB285" i="9" s="1"/>
  <c r="O285" i="9"/>
  <c r="V269" i="9"/>
  <c r="AB269" i="9" s="1"/>
  <c r="O269" i="9"/>
  <c r="V205" i="9"/>
  <c r="AB205" i="9" s="1"/>
  <c r="O205" i="9"/>
  <c r="V158" i="9"/>
  <c r="AB158" i="9" s="1"/>
  <c r="O158" i="9"/>
  <c r="V112" i="9"/>
  <c r="AB112" i="9" s="1"/>
  <c r="O112" i="9"/>
  <c r="V96" i="9"/>
  <c r="AB96" i="9" s="1"/>
  <c r="O96" i="9"/>
  <c r="V80" i="9"/>
  <c r="AB80" i="9" s="1"/>
  <c r="O80" i="9"/>
  <c r="V64" i="9"/>
  <c r="AB64" i="9" s="1"/>
  <c r="O64" i="9"/>
  <c r="V79" i="9"/>
  <c r="AB79" i="9" s="1"/>
  <c r="O79" i="9"/>
  <c r="V280" i="5"/>
  <c r="J280" i="5" s="1"/>
  <c r="O280" i="5"/>
  <c r="V264" i="5"/>
  <c r="J264" i="5" s="1"/>
  <c r="O264" i="5"/>
  <c r="V313" i="5"/>
  <c r="J313" i="5" s="1"/>
  <c r="V297" i="5"/>
  <c r="J297" i="5" s="1"/>
  <c r="O297" i="5"/>
  <c r="V281" i="5"/>
  <c r="J281" i="5" s="1"/>
  <c r="O281" i="5"/>
  <c r="V233" i="5"/>
  <c r="J233" i="5" s="1"/>
  <c r="O233" i="5"/>
  <c r="V104" i="5"/>
  <c r="J104" i="5" s="1"/>
  <c r="O104" i="5"/>
  <c r="V147" i="5"/>
  <c r="J147" i="5" s="1"/>
  <c r="O147" i="5"/>
  <c r="N9" i="8"/>
  <c r="U9" i="8"/>
  <c r="V168" i="9"/>
  <c r="AB168" i="9" s="1"/>
  <c r="O168" i="9"/>
  <c r="V258" i="9"/>
  <c r="AB258" i="9" s="1"/>
  <c r="O258" i="9"/>
  <c r="V242" i="9"/>
  <c r="AB242" i="9" s="1"/>
  <c r="O242" i="9"/>
  <c r="V226" i="9"/>
  <c r="AB226" i="9" s="1"/>
  <c r="O226" i="9"/>
  <c r="V178" i="9"/>
  <c r="AB178" i="9" s="1"/>
  <c r="O178" i="9"/>
  <c r="W17" i="10"/>
  <c r="V251" i="9"/>
  <c r="AB251" i="9" s="1"/>
  <c r="O251" i="9"/>
  <c r="V219" i="9"/>
  <c r="AB219" i="9" s="1"/>
  <c r="O219" i="9"/>
  <c r="O126" i="9"/>
  <c r="V94" i="9"/>
  <c r="AB94" i="9" s="1"/>
  <c r="O94" i="9"/>
  <c r="O78" i="9"/>
  <c r="O46" i="9"/>
  <c r="V189" i="9"/>
  <c r="AB189" i="9" s="1"/>
  <c r="O189" i="9"/>
  <c r="V157" i="9"/>
  <c r="AB157" i="9" s="1"/>
  <c r="O157" i="9"/>
  <c r="V141" i="9"/>
  <c r="AB141" i="9" s="1"/>
  <c r="O141" i="9"/>
  <c r="V109" i="9"/>
  <c r="AB109" i="9" s="1"/>
  <c r="O109" i="9"/>
  <c r="V93" i="9"/>
  <c r="AB93" i="9" s="1"/>
  <c r="O93" i="9"/>
  <c r="V61" i="9"/>
  <c r="AB61" i="9" s="1"/>
  <c r="O61" i="9"/>
  <c r="V278" i="5"/>
  <c r="J278" i="5" s="1"/>
  <c r="O278" i="5"/>
  <c r="V262" i="5"/>
  <c r="J262" i="5" s="1"/>
  <c r="O262" i="5"/>
  <c r="V198" i="5"/>
  <c r="J198" i="5" s="1"/>
  <c r="O198" i="5"/>
  <c r="O10" i="9"/>
  <c r="V295" i="5"/>
  <c r="J295" i="5" s="1"/>
  <c r="O295" i="5"/>
  <c r="O279" i="5"/>
  <c r="V263" i="5"/>
  <c r="J263" i="5" s="1"/>
  <c r="O263" i="5"/>
  <c r="V231" i="5"/>
  <c r="J231" i="5" s="1"/>
  <c r="O231" i="5"/>
  <c r="V199" i="5"/>
  <c r="J199" i="5" s="1"/>
  <c r="O199" i="5"/>
  <c r="V150" i="5"/>
  <c r="J150" i="5" s="1"/>
  <c r="O150" i="5"/>
  <c r="V38" i="5"/>
  <c r="J38" i="5" s="1"/>
  <c r="O38" i="5"/>
  <c r="O161" i="5"/>
  <c r="V129" i="5"/>
  <c r="J129" i="5" s="1"/>
  <c r="O129" i="5"/>
  <c r="V113" i="5"/>
  <c r="J113" i="5" s="1"/>
  <c r="O113" i="5"/>
  <c r="V97" i="5"/>
  <c r="J97" i="5" s="1"/>
  <c r="V49" i="5"/>
  <c r="J49" i="5" s="1"/>
  <c r="O49" i="5"/>
  <c r="U19" i="8"/>
  <c r="N19" i="8"/>
  <c r="V172" i="9"/>
  <c r="AB172" i="9" s="1"/>
  <c r="O172" i="9"/>
  <c r="V288" i="9"/>
  <c r="AB288" i="9" s="1"/>
  <c r="O288" i="9"/>
  <c r="V272" i="9"/>
  <c r="AB272" i="9" s="1"/>
  <c r="O272" i="9"/>
  <c r="V256" i="9"/>
  <c r="AB256" i="9" s="1"/>
  <c r="V240" i="9"/>
  <c r="AB240" i="9" s="1"/>
  <c r="O240" i="9"/>
  <c r="V182" i="9"/>
  <c r="AB182" i="9" s="1"/>
  <c r="O182" i="9"/>
  <c r="V297" i="9"/>
  <c r="AB297" i="9" s="1"/>
  <c r="O297" i="9"/>
  <c r="V281" i="9"/>
  <c r="AB281" i="9" s="1"/>
  <c r="O281" i="9"/>
  <c r="O265" i="9"/>
  <c r="V249" i="9"/>
  <c r="AB249" i="9" s="1"/>
  <c r="O249" i="9"/>
  <c r="V233" i="9"/>
  <c r="AB233" i="9" s="1"/>
  <c r="V201" i="9"/>
  <c r="AB201" i="9" s="1"/>
  <c r="O201" i="9"/>
  <c r="O21" i="9"/>
  <c r="V76" i="9"/>
  <c r="AB76" i="9" s="1"/>
  <c r="O76" i="9"/>
  <c r="V60" i="9"/>
  <c r="AB60" i="9" s="1"/>
  <c r="O60" i="9"/>
  <c r="O44" i="9"/>
  <c r="O123" i="9"/>
  <c r="V107" i="9"/>
  <c r="AB107" i="9" s="1"/>
  <c r="O107" i="9"/>
  <c r="V91" i="9"/>
  <c r="AB91" i="9" s="1"/>
  <c r="O91" i="9"/>
  <c r="O75" i="9"/>
  <c r="V308" i="5"/>
  <c r="J308" i="5" s="1"/>
  <c r="V292" i="5"/>
  <c r="J292" i="5" s="1"/>
  <c r="O292" i="5"/>
  <c r="V276" i="5"/>
  <c r="J276" i="5" s="1"/>
  <c r="O276" i="5"/>
  <c r="V180" i="5"/>
  <c r="J180" i="5" s="1"/>
  <c r="O180" i="5"/>
  <c r="V8" i="9"/>
  <c r="O8" i="9"/>
  <c r="V309" i="5"/>
  <c r="J309" i="5" s="1"/>
  <c r="O309" i="5"/>
  <c r="O261" i="5"/>
  <c r="V245" i="5"/>
  <c r="J245" i="5" s="1"/>
  <c r="O245" i="5"/>
  <c r="V197" i="5"/>
  <c r="J197" i="5" s="1"/>
  <c r="O197" i="5"/>
  <c r="V181" i="5"/>
  <c r="J181" i="5" s="1"/>
  <c r="O181" i="5"/>
  <c r="V164" i="5"/>
  <c r="J164" i="5" s="1"/>
  <c r="O164" i="5"/>
  <c r="V132" i="5"/>
  <c r="J132" i="5" s="1"/>
  <c r="O132" i="5"/>
  <c r="V84" i="5"/>
  <c r="J84" i="5" s="1"/>
  <c r="V52" i="5"/>
  <c r="J52" i="5" s="1"/>
  <c r="O52" i="5"/>
  <c r="V143" i="5"/>
  <c r="J143" i="5" s="1"/>
  <c r="O143" i="5"/>
  <c r="V111" i="5"/>
  <c r="J111" i="5" s="1"/>
  <c r="O111" i="5"/>
  <c r="V95" i="5"/>
  <c r="J95" i="5" s="1"/>
  <c r="V63" i="5"/>
  <c r="J63" i="5" s="1"/>
  <c r="O63" i="5"/>
  <c r="V47" i="5"/>
  <c r="J47" i="5" s="1"/>
  <c r="O47" i="5"/>
  <c r="V31" i="5"/>
  <c r="J31" i="5" s="1"/>
  <c r="O31" i="5"/>
  <c r="V270" i="9"/>
  <c r="AB270" i="9" s="1"/>
  <c r="O270" i="9"/>
  <c r="V146" i="9"/>
  <c r="AB146" i="9" s="1"/>
  <c r="O146" i="9"/>
  <c r="W13" i="10"/>
  <c r="P13" i="10"/>
  <c r="V279" i="9"/>
  <c r="AB279" i="9" s="1"/>
  <c r="O279" i="9"/>
  <c r="V247" i="9"/>
  <c r="AB247" i="9" s="1"/>
  <c r="O247" i="9"/>
  <c r="V215" i="9"/>
  <c r="AB215" i="9" s="1"/>
  <c r="V138" i="9"/>
  <c r="AB138" i="9" s="1"/>
  <c r="O138" i="9"/>
  <c r="V106" i="9"/>
  <c r="AB106" i="9" s="1"/>
  <c r="O106" i="9"/>
  <c r="V74" i="9"/>
  <c r="AB74" i="9" s="1"/>
  <c r="O74" i="9"/>
  <c r="V58" i="9"/>
  <c r="AB58" i="9" s="1"/>
  <c r="O58" i="9"/>
  <c r="V42" i="9"/>
  <c r="AB42" i="9" s="1"/>
  <c r="V24" i="9"/>
  <c r="O24" i="9"/>
  <c r="V185" i="9"/>
  <c r="AB185" i="9" s="1"/>
  <c r="O185" i="9"/>
  <c r="V169" i="9"/>
  <c r="AB169" i="9" s="1"/>
  <c r="O169" i="9"/>
  <c r="V153" i="9"/>
  <c r="AB153" i="9" s="1"/>
  <c r="O153" i="9"/>
  <c r="V137" i="9"/>
  <c r="AB137" i="9" s="1"/>
  <c r="O137" i="9"/>
  <c r="V89" i="9"/>
  <c r="AB89" i="9" s="1"/>
  <c r="O89" i="9"/>
  <c r="V41" i="9"/>
  <c r="AB41" i="9" s="1"/>
  <c r="O41" i="9"/>
  <c r="V306" i="5"/>
  <c r="J306" i="5" s="1"/>
  <c r="O306" i="5"/>
  <c r="V242" i="5"/>
  <c r="J242" i="5" s="1"/>
  <c r="O242" i="5"/>
  <c r="V210" i="5"/>
  <c r="J210" i="5" s="1"/>
  <c r="O210" i="5"/>
  <c r="O194" i="5"/>
  <c r="V307" i="5"/>
  <c r="J307" i="5" s="1"/>
  <c r="O307" i="5"/>
  <c r="V291" i="5"/>
  <c r="J291" i="5" s="1"/>
  <c r="V275" i="5"/>
  <c r="J275" i="5" s="1"/>
  <c r="V259" i="5"/>
  <c r="J259" i="5" s="1"/>
  <c r="O259" i="5"/>
  <c r="V179" i="5"/>
  <c r="J179" i="5" s="1"/>
  <c r="O179" i="5"/>
  <c r="V114" i="5"/>
  <c r="J114" i="5" s="1"/>
  <c r="V98" i="5"/>
  <c r="J98" i="5" s="1"/>
  <c r="O98" i="5"/>
  <c r="V82" i="5"/>
  <c r="J82" i="5" s="1"/>
  <c r="O82" i="5"/>
  <c r="O66" i="5"/>
  <c r="V34" i="5"/>
  <c r="J34" i="5" s="1"/>
  <c r="O93" i="5"/>
  <c r="V13" i="5"/>
  <c r="J13" i="5" s="1"/>
  <c r="O13" i="5"/>
  <c r="V140" i="9"/>
  <c r="AB140" i="9" s="1"/>
  <c r="O140" i="9"/>
  <c r="W34" i="10"/>
  <c r="P34" i="10"/>
  <c r="P18" i="10"/>
  <c r="V220" i="9"/>
  <c r="AB220" i="9" s="1"/>
  <c r="O220" i="9"/>
  <c r="V204" i="9"/>
  <c r="AB204" i="9" s="1"/>
  <c r="O204" i="9"/>
  <c r="V261" i="9"/>
  <c r="AB261" i="9" s="1"/>
  <c r="O261" i="9"/>
  <c r="V245" i="9"/>
  <c r="AB245" i="9" s="1"/>
  <c r="O245" i="9"/>
  <c r="V88" i="9"/>
  <c r="AB88" i="9" s="1"/>
  <c r="O88" i="9"/>
  <c r="V72" i="9"/>
  <c r="AB72" i="9" s="1"/>
  <c r="O72" i="9"/>
  <c r="V56" i="9"/>
  <c r="AB56" i="9" s="1"/>
  <c r="V135" i="9"/>
  <c r="AB135" i="9" s="1"/>
  <c r="V119" i="9"/>
  <c r="AB119" i="9" s="1"/>
  <c r="O119" i="9"/>
  <c r="V320" i="5"/>
  <c r="J320" i="5" s="1"/>
  <c r="O320" i="5"/>
  <c r="V304" i="5"/>
  <c r="J304" i="5" s="1"/>
  <c r="O304" i="5"/>
  <c r="V256" i="5"/>
  <c r="J256" i="5" s="1"/>
  <c r="V192" i="5"/>
  <c r="J192" i="5" s="1"/>
  <c r="O192" i="5"/>
  <c r="V20" i="9"/>
  <c r="O20" i="9"/>
  <c r="V321" i="5"/>
  <c r="J321" i="5" s="1"/>
  <c r="V273" i="5"/>
  <c r="J273" i="5" s="1"/>
  <c r="V241" i="5"/>
  <c r="J241" i="5" s="1"/>
  <c r="O241" i="5"/>
  <c r="O128" i="5"/>
  <c r="V64" i="5"/>
  <c r="J64" i="5" s="1"/>
  <c r="V48" i="5"/>
  <c r="J48" i="5" s="1"/>
  <c r="O48" i="5"/>
  <c r="V139" i="5"/>
  <c r="J139" i="5" s="1"/>
  <c r="O139" i="5"/>
  <c r="V123" i="5"/>
  <c r="J123" i="5" s="1"/>
  <c r="V107" i="5"/>
  <c r="J107" i="5" s="1"/>
  <c r="O107" i="5"/>
  <c r="V75" i="5"/>
  <c r="J75" i="5" s="1"/>
  <c r="O75" i="5"/>
  <c r="V43" i="5"/>
  <c r="J43" i="5" s="1"/>
  <c r="V27" i="5"/>
  <c r="J27" i="5" s="1"/>
  <c r="O27" i="5"/>
  <c r="N35" i="8"/>
  <c r="U35" i="8"/>
  <c r="N18" i="8"/>
  <c r="U18" i="8"/>
  <c r="O186" i="9"/>
  <c r="V266" i="9"/>
  <c r="AB266" i="9" s="1"/>
  <c r="O266" i="9"/>
  <c r="V250" i="9"/>
  <c r="AB250" i="9" s="1"/>
  <c r="O250" i="9"/>
  <c r="W9" i="10"/>
  <c r="P9" i="10"/>
  <c r="V291" i="9"/>
  <c r="AB291" i="9" s="1"/>
  <c r="O291" i="9"/>
  <c r="O275" i="9"/>
  <c r="V195" i="9"/>
  <c r="AB195" i="9" s="1"/>
  <c r="V134" i="9"/>
  <c r="AB134" i="9" s="1"/>
  <c r="O134" i="9"/>
  <c r="V118" i="9"/>
  <c r="AB118" i="9" s="1"/>
  <c r="O118" i="9"/>
  <c r="V181" i="9"/>
  <c r="AB181" i="9" s="1"/>
  <c r="O181" i="9"/>
  <c r="V165" i="9"/>
  <c r="AB165" i="9" s="1"/>
  <c r="O165" i="9"/>
  <c r="V149" i="9"/>
  <c r="AB149" i="9" s="1"/>
  <c r="O133" i="9"/>
  <c r="V53" i="9"/>
  <c r="AB53" i="9" s="1"/>
  <c r="O53" i="9"/>
  <c r="V37" i="9"/>
  <c r="AB37" i="9" s="1"/>
  <c r="O37" i="9"/>
  <c r="O19" i="9"/>
  <c r="O238" i="5"/>
  <c r="V222" i="5"/>
  <c r="J222" i="5" s="1"/>
  <c r="O222" i="5"/>
  <c r="O206" i="5"/>
  <c r="V255" i="5"/>
  <c r="J255" i="5" s="1"/>
  <c r="O255" i="5"/>
  <c r="O239" i="5"/>
  <c r="V126" i="5"/>
  <c r="J126" i="5" s="1"/>
  <c r="O126" i="5"/>
  <c r="V110" i="5"/>
  <c r="J110" i="5" s="1"/>
  <c r="O110" i="5"/>
  <c r="V169" i="5"/>
  <c r="J169" i="5" s="1"/>
  <c r="O169" i="5"/>
  <c r="O153" i="5"/>
  <c r="V41" i="5"/>
  <c r="J41" i="5" s="1"/>
  <c r="O41" i="5"/>
  <c r="V25" i="5"/>
  <c r="J25" i="5" s="1"/>
  <c r="O25" i="5"/>
  <c r="V209" i="9" l="1"/>
  <c r="AB209" i="9" s="1"/>
  <c r="O150" i="9"/>
  <c r="O287" i="9"/>
  <c r="V131" i="5"/>
  <c r="J131" i="5" s="1"/>
  <c r="V8" i="5"/>
  <c r="J8" i="5" s="1"/>
  <c r="O8" i="5"/>
  <c r="O15" i="9"/>
  <c r="O88" i="5"/>
  <c r="O101" i="5"/>
  <c r="V225" i="9"/>
  <c r="AB225" i="9" s="1"/>
  <c r="O92" i="9"/>
  <c r="U12" i="8"/>
  <c r="O148" i="9"/>
  <c r="O69" i="9"/>
  <c r="O151" i="9"/>
  <c r="O30" i="9"/>
  <c r="V155" i="9"/>
  <c r="AB155" i="9" s="1"/>
  <c r="V217" i="5"/>
  <c r="J217" i="5" s="1"/>
  <c r="O204" i="5"/>
  <c r="V46" i="5"/>
  <c r="J46" i="5" s="1"/>
  <c r="V303" i="5"/>
  <c r="J303" i="5" s="1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J22" i="5" s="1"/>
  <c r="V25" i="9"/>
  <c r="V223" i="9"/>
  <c r="AB223" i="9" s="1"/>
  <c r="V151" i="5"/>
  <c r="J151" i="5" s="1"/>
  <c r="V224" i="5"/>
  <c r="J224" i="5" s="1"/>
  <c r="O45" i="5"/>
  <c r="V50" i="9"/>
  <c r="AB50" i="9" s="1"/>
  <c r="O12" i="5"/>
  <c r="V11" i="5"/>
  <c r="J11" i="5" s="1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G32" i="8" s="1"/>
  <c r="O79" i="5"/>
  <c r="V123" i="9"/>
  <c r="AB123" i="9" s="1"/>
  <c r="O177" i="5"/>
  <c r="O185" i="5"/>
  <c r="O26" i="5"/>
  <c r="V33" i="9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J207" i="5" s="1"/>
  <c r="V19" i="9"/>
  <c r="P19" i="9" s="1"/>
  <c r="H19" i="9" s="1"/>
  <c r="V38" i="9"/>
  <c r="AB38" i="9" s="1"/>
  <c r="O211" i="9"/>
  <c r="W25" i="10"/>
  <c r="O288" i="5"/>
  <c r="O103" i="9"/>
  <c r="V167" i="9"/>
  <c r="AB167" i="9" s="1"/>
  <c r="V120" i="9"/>
  <c r="AB120" i="9" s="1"/>
  <c r="V293" i="9"/>
  <c r="AB293" i="9" s="1"/>
  <c r="O252" i="9"/>
  <c r="N26" i="8"/>
  <c r="V227" i="5"/>
  <c r="J227" i="5" s="1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I14" i="8" s="1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J160" i="5" s="1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K15" i="10" s="1"/>
  <c r="N27" i="8"/>
  <c r="V134" i="5"/>
  <c r="J134" i="5" s="1"/>
  <c r="V215" i="5"/>
  <c r="J215" i="5" s="1"/>
  <c r="V299" i="9"/>
  <c r="AB299" i="9" s="1"/>
  <c r="U30" i="8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V142" i="9"/>
  <c r="AB142" i="9" s="1"/>
  <c r="V283" i="9"/>
  <c r="AB283" i="9" s="1"/>
  <c r="O144" i="9"/>
  <c r="V77" i="5"/>
  <c r="J77" i="5" s="1"/>
  <c r="V20" i="5"/>
  <c r="J20" i="5" s="1"/>
  <c r="V92" i="9"/>
  <c r="AB92" i="9" s="1"/>
  <c r="O162" i="9"/>
  <c r="O12" i="9"/>
  <c r="V148" i="9"/>
  <c r="AB148" i="9" s="1"/>
  <c r="O260" i="9"/>
  <c r="V294" i="9"/>
  <c r="AB294" i="9" s="1"/>
  <c r="V316" i="5"/>
  <c r="J316" i="5" s="1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W12" i="9" s="1"/>
  <c r="O95" i="9"/>
  <c r="O221" i="9"/>
  <c r="V260" i="9"/>
  <c r="AB260" i="9" s="1"/>
  <c r="O266" i="5"/>
  <c r="O280" i="9"/>
  <c r="O282" i="9"/>
  <c r="O223" i="5"/>
  <c r="V137" i="5"/>
  <c r="J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J9" i="5" s="1"/>
  <c r="V29" i="9"/>
  <c r="U8" i="8"/>
  <c r="I8" i="8" s="1"/>
  <c r="V59" i="5"/>
  <c r="J59" i="5" s="1"/>
  <c r="O112" i="5"/>
  <c r="O277" i="9"/>
  <c r="V157" i="5"/>
  <c r="J157" i="5" s="1"/>
  <c r="V274" i="5"/>
  <c r="J274" i="5" s="1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J18" i="5" s="1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J70" i="5" s="1"/>
  <c r="O115" i="5"/>
  <c r="O72" i="5"/>
  <c r="O201" i="5"/>
  <c r="O28" i="5"/>
  <c r="V268" i="5"/>
  <c r="J268" i="5" s="1"/>
  <c r="O246" i="5"/>
  <c r="O205" i="5"/>
  <c r="O277" i="5"/>
  <c r="O100" i="9"/>
  <c r="O80" i="5"/>
  <c r="O221" i="5"/>
  <c r="V39" i="5"/>
  <c r="J39" i="5" s="1"/>
  <c r="P22" i="10"/>
  <c r="O182" i="5"/>
  <c r="O257" i="9"/>
  <c r="V200" i="5"/>
  <c r="J200" i="5" s="1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J71" i="5" s="1"/>
  <c r="V248" i="9"/>
  <c r="AB248" i="9" s="1"/>
  <c r="V46" i="9"/>
  <c r="AB46" i="9" s="1"/>
  <c r="O255" i="9"/>
  <c r="U24" i="8"/>
  <c r="I24" i="8" s="1"/>
  <c r="V62" i="9"/>
  <c r="AB62" i="9" s="1"/>
  <c r="O194" i="9"/>
  <c r="O290" i="9"/>
  <c r="O165" i="5"/>
  <c r="V180" i="9"/>
  <c r="AB180" i="9" s="1"/>
  <c r="P30" i="10"/>
  <c r="J115" i="5"/>
  <c r="V174" i="5"/>
  <c r="J174" i="5" s="1"/>
  <c r="V265" i="9"/>
  <c r="AB265" i="9" s="1"/>
  <c r="V32" i="5"/>
  <c r="J32" i="5" s="1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W125" i="9" s="1"/>
  <c r="AC125" i="9" s="1"/>
  <c r="V13" i="9"/>
  <c r="V7" i="9"/>
  <c r="O251" i="5"/>
  <c r="O186" i="5"/>
  <c r="O230" i="9"/>
  <c r="V237" i="5"/>
  <c r="J237" i="5" s="1"/>
  <c r="O51" i="9"/>
  <c r="V26" i="9"/>
  <c r="O197" i="9"/>
  <c r="V59" i="9"/>
  <c r="AB59" i="9" s="1"/>
  <c r="V21" i="9"/>
  <c r="V96" i="5"/>
  <c r="J96" i="5" s="1"/>
  <c r="V89" i="5"/>
  <c r="J89" i="5" s="1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J24" i="5" s="1"/>
  <c r="O31" i="9"/>
  <c r="V32" i="9"/>
  <c r="O82" i="9"/>
  <c r="O253" i="5"/>
  <c r="V51" i="9"/>
  <c r="AB51" i="9" s="1"/>
  <c r="V84" i="9"/>
  <c r="AB84" i="9" s="1"/>
  <c r="V18" i="9"/>
  <c r="V311" i="5"/>
  <c r="J311" i="5" s="1"/>
  <c r="V77" i="9"/>
  <c r="AB77" i="9" s="1"/>
  <c r="V31" i="9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K33" i="10" s="1"/>
  <c r="V136" i="5"/>
  <c r="J136" i="5" s="1"/>
  <c r="V175" i="9"/>
  <c r="AB175" i="9" s="1"/>
  <c r="O292" i="9"/>
  <c r="N33" i="8"/>
  <c r="O106" i="5"/>
  <c r="O202" i="5"/>
  <c r="O271" i="9"/>
  <c r="O23" i="5"/>
  <c r="O236" i="5"/>
  <c r="J189" i="5"/>
  <c r="V186" i="9"/>
  <c r="AB186" i="9" s="1"/>
  <c r="O213" i="9"/>
  <c r="O73" i="5"/>
  <c r="O195" i="5"/>
  <c r="V158" i="5"/>
  <c r="J158" i="5" s="1"/>
  <c r="V218" i="9"/>
  <c r="AB218" i="9" s="1"/>
  <c r="O71" i="9"/>
  <c r="O284" i="9"/>
  <c r="O141" i="5"/>
  <c r="O130" i="5"/>
  <c r="O105" i="9"/>
  <c r="V213" i="5"/>
  <c r="J213" i="5" s="1"/>
  <c r="P31" i="10"/>
  <c r="O224" i="9"/>
  <c r="O110" i="9"/>
  <c r="O51" i="5"/>
  <c r="O152" i="5"/>
  <c r="O47" i="9"/>
  <c r="V292" i="9"/>
  <c r="AB292" i="9" s="1"/>
  <c r="V21" i="5"/>
  <c r="J21" i="5" s="1"/>
  <c r="V82" i="9"/>
  <c r="AB82" i="9" s="1"/>
  <c r="V271" i="9"/>
  <c r="AB271" i="9" s="1"/>
  <c r="V253" i="5"/>
  <c r="J253" i="5" s="1"/>
  <c r="O36" i="9"/>
  <c r="O222" i="9"/>
  <c r="V10" i="9"/>
  <c r="V276" i="9"/>
  <c r="AB276" i="9" s="1"/>
  <c r="V87" i="5"/>
  <c r="J87" i="5" s="1"/>
  <c r="V318" i="5"/>
  <c r="J318" i="5" s="1"/>
  <c r="V305" i="5"/>
  <c r="J305" i="5" s="1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G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J53" i="5" s="1"/>
  <c r="O235" i="5"/>
  <c r="O314" i="5"/>
  <c r="O145" i="9"/>
  <c r="O214" i="9"/>
  <c r="U13" i="8"/>
  <c r="I13" i="8" s="1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J149" i="5" s="1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J220" i="5" s="1"/>
  <c r="V35" i="9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I36" i="8" s="1"/>
  <c r="O10" i="5"/>
  <c r="O211" i="5"/>
  <c r="O121" i="9"/>
  <c r="O15" i="5"/>
  <c r="O36" i="5"/>
  <c r="U34" i="8"/>
  <c r="O34" i="8" s="1"/>
  <c r="G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J35" i="5" s="1"/>
  <c r="O35" i="5"/>
  <c r="V163" i="5"/>
  <c r="J163" i="5" s="1"/>
  <c r="O163" i="5"/>
  <c r="V120" i="5"/>
  <c r="J120" i="5" s="1"/>
  <c r="O120" i="5"/>
  <c r="V249" i="5"/>
  <c r="J249" i="5" s="1"/>
  <c r="O249" i="5"/>
  <c r="V133" i="5"/>
  <c r="J133" i="5" s="1"/>
  <c r="O133" i="5"/>
  <c r="V90" i="5"/>
  <c r="J90" i="5" s="1"/>
  <c r="O90" i="5"/>
  <c r="V219" i="5"/>
  <c r="J219" i="5" s="1"/>
  <c r="O219" i="5"/>
  <c r="V142" i="5"/>
  <c r="J142" i="5" s="1"/>
  <c r="V14" i="5"/>
  <c r="J14" i="5" s="1"/>
  <c r="V57" i="5"/>
  <c r="J57" i="5" s="1"/>
  <c r="I29" i="8"/>
  <c r="I7" i="8"/>
  <c r="I33" i="8"/>
  <c r="I11" i="8"/>
  <c r="I12" i="8"/>
  <c r="I10" i="8"/>
  <c r="I16" i="8"/>
  <c r="I9" i="8"/>
  <c r="I19" i="8"/>
  <c r="I20" i="8"/>
  <c r="I18" i="8"/>
  <c r="I17" i="8"/>
  <c r="I22" i="8"/>
  <c r="I27" i="8"/>
  <c r="I28" i="8"/>
  <c r="I21" i="8"/>
  <c r="I26" i="8"/>
  <c r="I31" i="8"/>
  <c r="I25" i="8"/>
  <c r="I30" i="8"/>
  <c r="I35" i="8"/>
  <c r="K8" i="10"/>
  <c r="K9" i="10"/>
  <c r="K14" i="10"/>
  <c r="K11" i="10"/>
  <c r="K12" i="10"/>
  <c r="K13" i="10"/>
  <c r="K18" i="10"/>
  <c r="K16" i="10"/>
  <c r="K17" i="10"/>
  <c r="K22" i="10"/>
  <c r="K19" i="10"/>
  <c r="K20" i="10"/>
  <c r="K21" i="10"/>
  <c r="K26" i="10"/>
  <c r="K24" i="10"/>
  <c r="K25" i="10"/>
  <c r="K30" i="10"/>
  <c r="K27" i="10"/>
  <c r="K28" i="10"/>
  <c r="K29" i="10"/>
  <c r="K34" i="10"/>
  <c r="K31" i="10"/>
  <c r="K7" i="10"/>
  <c r="K35" i="10"/>
  <c r="K36" i="10"/>
  <c r="K10" i="10"/>
  <c r="J91" i="9"/>
  <c r="J24" i="9"/>
  <c r="J56" i="9"/>
  <c r="J88" i="9"/>
  <c r="J149" i="9"/>
  <c r="J118" i="9"/>
  <c r="J256" i="9"/>
  <c r="J288" i="9"/>
  <c r="J130" i="9"/>
  <c r="J131" i="9"/>
  <c r="J261" i="9"/>
  <c r="J258" i="9"/>
  <c r="J226" i="9"/>
  <c r="J102" i="9"/>
  <c r="J50" i="9"/>
  <c r="J63" i="9"/>
  <c r="J60" i="9"/>
  <c r="J228" i="9"/>
  <c r="J254" i="9"/>
  <c r="J141" i="9"/>
  <c r="J201" i="9"/>
  <c r="J233" i="9"/>
  <c r="J297" i="9"/>
  <c r="J279" i="9"/>
  <c r="J177" i="9"/>
  <c r="J114" i="9"/>
  <c r="J53" i="9"/>
  <c r="J64" i="9"/>
  <c r="J96" i="9"/>
  <c r="J160" i="9"/>
  <c r="J170" i="9"/>
  <c r="J139" i="9"/>
  <c r="J200" i="9"/>
  <c r="J232" i="9"/>
  <c r="J287" i="9"/>
  <c r="J250" i="9"/>
  <c r="J291" i="9"/>
  <c r="J153" i="9"/>
  <c r="J205" i="9"/>
  <c r="J269" i="9"/>
  <c r="J301" i="9"/>
  <c r="J41" i="9"/>
  <c r="J165" i="9"/>
  <c r="J262" i="9"/>
  <c r="J303" i="9"/>
  <c r="J137" i="9"/>
  <c r="J58" i="9"/>
  <c r="J89" i="9"/>
  <c r="J181" i="9"/>
  <c r="J204" i="9"/>
  <c r="J266" i="9"/>
  <c r="J37" i="9"/>
  <c r="J209" i="9"/>
  <c r="J241" i="9"/>
  <c r="J169" i="9"/>
  <c r="J73" i="9"/>
  <c r="J135" i="9"/>
  <c r="J158" i="9"/>
  <c r="J8" i="9"/>
  <c r="J72" i="9"/>
  <c r="J168" i="9"/>
  <c r="J106" i="9"/>
  <c r="J161" i="9"/>
  <c r="J240" i="9"/>
  <c r="J272" i="9"/>
  <c r="J65" i="9"/>
  <c r="J174" i="9"/>
  <c r="J245" i="9"/>
  <c r="J123" i="9"/>
  <c r="J242" i="9"/>
  <c r="J146" i="9"/>
  <c r="J79" i="9"/>
  <c r="J76" i="9"/>
  <c r="J140" i="9"/>
  <c r="J172" i="9"/>
  <c r="J61" i="9"/>
  <c r="J244" i="9"/>
  <c r="J115" i="9"/>
  <c r="J94" i="9"/>
  <c r="J185" i="9"/>
  <c r="J249" i="9"/>
  <c r="J281" i="9"/>
  <c r="J270" i="9"/>
  <c r="J157" i="9"/>
  <c r="J211" i="9"/>
  <c r="J80" i="9"/>
  <c r="J112" i="9"/>
  <c r="J93" i="9"/>
  <c r="J182" i="9"/>
  <c r="J216" i="9"/>
  <c r="J195" i="9"/>
  <c r="J109" i="9"/>
  <c r="J134" i="9"/>
  <c r="J189" i="9"/>
  <c r="J285" i="9"/>
  <c r="J247" i="9"/>
  <c r="J49" i="9"/>
  <c r="J219" i="9"/>
  <c r="J138" i="9"/>
  <c r="J119" i="9"/>
  <c r="J178" i="9"/>
  <c r="J107" i="9"/>
  <c r="J190" i="9"/>
  <c r="J251" i="9"/>
  <c r="J20" i="9"/>
  <c r="J215" i="9"/>
  <c r="J220" i="9"/>
  <c r="J84" i="9"/>
  <c r="J193" i="9"/>
  <c r="J42" i="9"/>
  <c r="J116" i="9"/>
  <c r="J225" i="9"/>
  <c r="J74" i="9"/>
  <c r="J206" i="9"/>
  <c r="J257" i="9"/>
  <c r="W223" i="5"/>
  <c r="P223" i="5"/>
  <c r="H223" i="5" s="1"/>
  <c r="W105" i="5"/>
  <c r="P105" i="5"/>
  <c r="H105" i="5" s="1"/>
  <c r="W121" i="5"/>
  <c r="P121" i="5"/>
  <c r="H121" i="5" s="1"/>
  <c r="W78" i="5"/>
  <c r="P78" i="5"/>
  <c r="H78" i="5" s="1"/>
  <c r="W207" i="5"/>
  <c r="W302" i="5"/>
  <c r="P302" i="5"/>
  <c r="H302" i="5" s="1"/>
  <c r="X9" i="10"/>
  <c r="Q9" i="10"/>
  <c r="I9" i="10" s="1"/>
  <c r="W266" i="9"/>
  <c r="AC266" i="9" s="1"/>
  <c r="P266" i="9"/>
  <c r="H266" i="9" s="1"/>
  <c r="W107" i="5"/>
  <c r="P107" i="5"/>
  <c r="H107" i="5" s="1"/>
  <c r="W64" i="5"/>
  <c r="P64" i="5"/>
  <c r="H64" i="5" s="1"/>
  <c r="W193" i="5"/>
  <c r="P193" i="5"/>
  <c r="H193" i="5" s="1"/>
  <c r="W321" i="5"/>
  <c r="P321" i="5"/>
  <c r="H321" i="5" s="1"/>
  <c r="W288" i="5"/>
  <c r="P288" i="5"/>
  <c r="H288" i="5" s="1"/>
  <c r="W56" i="9"/>
  <c r="AC56" i="9" s="1"/>
  <c r="P56" i="9"/>
  <c r="H56" i="9" s="1"/>
  <c r="W93" i="5"/>
  <c r="P93" i="5"/>
  <c r="H93" i="5" s="1"/>
  <c r="W50" i="5"/>
  <c r="P50" i="5"/>
  <c r="W179" i="5"/>
  <c r="P179" i="5"/>
  <c r="H179" i="5" s="1"/>
  <c r="W307" i="5"/>
  <c r="P307" i="5"/>
  <c r="H307" i="5" s="1"/>
  <c r="W210" i="5"/>
  <c r="P210" i="5"/>
  <c r="H210" i="5" s="1"/>
  <c r="W153" i="9"/>
  <c r="AC153" i="9" s="1"/>
  <c r="P153" i="9"/>
  <c r="H153" i="9" s="1"/>
  <c r="W106" i="9"/>
  <c r="AC106" i="9" s="1"/>
  <c r="P106" i="9"/>
  <c r="H106" i="9" s="1"/>
  <c r="W279" i="9"/>
  <c r="AC279" i="9" s="1"/>
  <c r="P279" i="9"/>
  <c r="H279" i="9" s="1"/>
  <c r="W111" i="5"/>
  <c r="P111" i="5"/>
  <c r="H111" i="5" s="1"/>
  <c r="W68" i="5"/>
  <c r="P68" i="5"/>
  <c r="H68" i="5" s="1"/>
  <c r="W197" i="5"/>
  <c r="P197" i="5"/>
  <c r="H197" i="5" s="1"/>
  <c r="W8" i="9"/>
  <c r="P8" i="9"/>
  <c r="H8" i="9" s="1"/>
  <c r="L8" i="9" s="1"/>
  <c r="W292" i="5"/>
  <c r="P292" i="5"/>
  <c r="H292" i="5" s="1"/>
  <c r="O19" i="8"/>
  <c r="G19" i="8" s="1"/>
  <c r="V19" i="8"/>
  <c r="V20" i="8"/>
  <c r="O20" i="8"/>
  <c r="G20" i="8" s="1"/>
  <c r="O31" i="8"/>
  <c r="G31" i="8" s="1"/>
  <c r="V31" i="8"/>
  <c r="W190" i="5"/>
  <c r="P190" i="5"/>
  <c r="H190" i="5" s="1"/>
  <c r="P86" i="9"/>
  <c r="H86" i="9" s="1"/>
  <c r="W218" i="9"/>
  <c r="AC218" i="9" s="1"/>
  <c r="O22" i="8"/>
  <c r="G22" i="8" s="1"/>
  <c r="V22" i="8"/>
  <c r="W16" i="5"/>
  <c r="P16" i="5"/>
  <c r="H16" i="5" s="1"/>
  <c r="L16" i="5" s="1"/>
  <c r="W144" i="5"/>
  <c r="P144" i="5"/>
  <c r="H144" i="5" s="1"/>
  <c r="W273" i="5"/>
  <c r="P273" i="5"/>
  <c r="H273" i="5" s="1"/>
  <c r="W240" i="5"/>
  <c r="P240" i="5"/>
  <c r="H240" i="5" s="1"/>
  <c r="W245" i="9"/>
  <c r="AC245" i="9" s="1"/>
  <c r="P245" i="9"/>
  <c r="H245" i="9" s="1"/>
  <c r="W204" i="9"/>
  <c r="AC204" i="9" s="1"/>
  <c r="P204" i="9"/>
  <c r="H204" i="9" s="1"/>
  <c r="X34" i="10"/>
  <c r="Q34" i="10"/>
  <c r="I34" i="10" s="1"/>
  <c r="W45" i="5"/>
  <c r="P45" i="5"/>
  <c r="H45" i="5" s="1"/>
  <c r="L45" i="5" s="1"/>
  <c r="W173" i="5"/>
  <c r="P173" i="5"/>
  <c r="W130" i="5"/>
  <c r="P130" i="5"/>
  <c r="H130" i="5" s="1"/>
  <c r="W259" i="5"/>
  <c r="P259" i="5"/>
  <c r="H259" i="5" s="1"/>
  <c r="W226" i="5"/>
  <c r="P226" i="5"/>
  <c r="H226" i="5" s="1"/>
  <c r="W41" i="9"/>
  <c r="AC41" i="9" s="1"/>
  <c r="P41" i="9"/>
  <c r="H41" i="9" s="1"/>
  <c r="W169" i="9"/>
  <c r="AC169" i="9" s="1"/>
  <c r="P169" i="9"/>
  <c r="H169" i="9" s="1"/>
  <c r="W122" i="9"/>
  <c r="AC122" i="9" s="1"/>
  <c r="W63" i="5"/>
  <c r="P63" i="5"/>
  <c r="H63" i="5" s="1"/>
  <c r="W148" i="5"/>
  <c r="P148" i="5"/>
  <c r="H148" i="5" s="1"/>
  <c r="W277" i="5"/>
  <c r="P277" i="5"/>
  <c r="H277" i="5" s="1"/>
  <c r="W244" i="5"/>
  <c r="P244" i="5"/>
  <c r="H244" i="5" s="1"/>
  <c r="W272" i="9"/>
  <c r="AC272" i="9" s="1"/>
  <c r="P272" i="9"/>
  <c r="H272" i="9" s="1"/>
  <c r="O27" i="8"/>
  <c r="G27" i="8" s="1"/>
  <c r="V27" i="8"/>
  <c r="W81" i="5"/>
  <c r="P81" i="5"/>
  <c r="H81" i="5" s="1"/>
  <c r="W145" i="5"/>
  <c r="P145" i="5"/>
  <c r="H145" i="5" s="1"/>
  <c r="W102" i="5"/>
  <c r="P102" i="5"/>
  <c r="H102" i="5" s="1"/>
  <c r="W166" i="5"/>
  <c r="P166" i="5"/>
  <c r="H166" i="5" s="1"/>
  <c r="W231" i="5"/>
  <c r="P231" i="5"/>
  <c r="H231" i="5" s="1"/>
  <c r="W295" i="5"/>
  <c r="P295" i="5"/>
  <c r="H295" i="5" s="1"/>
  <c r="W198" i="5"/>
  <c r="P198" i="5"/>
  <c r="H198" i="5" s="1"/>
  <c r="W262" i="5"/>
  <c r="P262" i="5"/>
  <c r="H262" i="5" s="1"/>
  <c r="W94" i="9"/>
  <c r="AC94" i="9" s="1"/>
  <c r="P94" i="9"/>
  <c r="H94" i="9" s="1"/>
  <c r="W226" i="9"/>
  <c r="AC226" i="9" s="1"/>
  <c r="P226" i="9"/>
  <c r="H226" i="9" s="1"/>
  <c r="W51" i="5"/>
  <c r="P51" i="5"/>
  <c r="H51" i="5" s="1"/>
  <c r="W115" i="5"/>
  <c r="P115" i="5"/>
  <c r="H115" i="5" s="1"/>
  <c r="W8" i="5"/>
  <c r="P8" i="5"/>
  <c r="H8" i="5" s="1"/>
  <c r="L8" i="5" s="1"/>
  <c r="W72" i="5"/>
  <c r="P72" i="5"/>
  <c r="H72" i="5" s="1"/>
  <c r="W201" i="5"/>
  <c r="P201" i="5"/>
  <c r="H201" i="5" s="1"/>
  <c r="W265" i="5"/>
  <c r="P265" i="5"/>
  <c r="H265" i="5" s="1"/>
  <c r="W232" i="5"/>
  <c r="P232" i="5"/>
  <c r="H232" i="5" s="1"/>
  <c r="W296" i="5"/>
  <c r="P296" i="5"/>
  <c r="H296" i="5" s="1"/>
  <c r="W64" i="9"/>
  <c r="AC64" i="9" s="1"/>
  <c r="P64" i="9"/>
  <c r="H64" i="9" s="1"/>
  <c r="W237" i="9"/>
  <c r="AC237" i="9" s="1"/>
  <c r="W301" i="9"/>
  <c r="AC301" i="9" s="1"/>
  <c r="P301" i="9"/>
  <c r="H301" i="9" s="1"/>
  <c r="X26" i="10"/>
  <c r="Q26" i="10"/>
  <c r="I26" i="10" s="1"/>
  <c r="W85" i="5"/>
  <c r="P85" i="5"/>
  <c r="H85" i="5" s="1"/>
  <c r="W42" i="5"/>
  <c r="P42" i="5"/>
  <c r="H42" i="5" s="1"/>
  <c r="L42" i="5" s="1"/>
  <c r="W106" i="5"/>
  <c r="P106" i="5"/>
  <c r="H106" i="5" s="1"/>
  <c r="W170" i="5"/>
  <c r="P170" i="5"/>
  <c r="H170" i="5" s="1"/>
  <c r="W235" i="5"/>
  <c r="P235" i="5"/>
  <c r="H235" i="5" s="1"/>
  <c r="W299" i="5"/>
  <c r="P299" i="5"/>
  <c r="H299" i="5" s="1"/>
  <c r="W202" i="5"/>
  <c r="P202" i="5"/>
  <c r="H202" i="5" s="1"/>
  <c r="W266" i="5"/>
  <c r="P266" i="5"/>
  <c r="H266" i="5" s="1"/>
  <c r="W294" i="9"/>
  <c r="AC294" i="9" s="1"/>
  <c r="W206" i="9"/>
  <c r="AC206" i="9" s="1"/>
  <c r="P206" i="9"/>
  <c r="H206" i="9" s="1"/>
  <c r="W55" i="5"/>
  <c r="P55" i="5"/>
  <c r="H55" i="5" s="1"/>
  <c r="W119" i="5"/>
  <c r="P119" i="5"/>
  <c r="H119" i="5" s="1"/>
  <c r="W12" i="5"/>
  <c r="P12" i="5"/>
  <c r="H12" i="5" s="1"/>
  <c r="L12" i="5" s="1"/>
  <c r="W76" i="5"/>
  <c r="P76" i="5"/>
  <c r="H76" i="5" s="1"/>
  <c r="W140" i="5"/>
  <c r="P140" i="5"/>
  <c r="H140" i="5" s="1"/>
  <c r="W205" i="5"/>
  <c r="P205" i="5"/>
  <c r="H205" i="5" s="1"/>
  <c r="W269" i="5"/>
  <c r="P269" i="5"/>
  <c r="H269" i="5" s="1"/>
  <c r="W236" i="5"/>
  <c r="P236" i="5"/>
  <c r="H236" i="5" s="1"/>
  <c r="W300" i="5"/>
  <c r="P300" i="5"/>
  <c r="H300" i="5" s="1"/>
  <c r="W115" i="9"/>
  <c r="AC115" i="9" s="1"/>
  <c r="P115" i="9"/>
  <c r="H115" i="9" s="1"/>
  <c r="W200" i="9"/>
  <c r="AC200" i="9" s="1"/>
  <c r="P200" i="9"/>
  <c r="H200" i="9" s="1"/>
  <c r="X30" i="10"/>
  <c r="Q30" i="10"/>
  <c r="I30" i="10" s="1"/>
  <c r="W30" i="5"/>
  <c r="P30" i="5"/>
  <c r="H30" i="5" s="1"/>
  <c r="L30" i="5" s="1"/>
  <c r="W195" i="9"/>
  <c r="AC195" i="9" s="1"/>
  <c r="P195" i="9"/>
  <c r="H195" i="9" s="1"/>
  <c r="X25" i="10"/>
  <c r="Q25" i="10"/>
  <c r="I25" i="10" s="1"/>
  <c r="O11" i="8"/>
  <c r="V11" i="8"/>
  <c r="W123" i="5"/>
  <c r="P123" i="5"/>
  <c r="H123" i="5" s="1"/>
  <c r="W80" i="5"/>
  <c r="P80" i="5"/>
  <c r="H80" i="5" s="1"/>
  <c r="W209" i="5"/>
  <c r="P209" i="5"/>
  <c r="H209" i="5" s="1"/>
  <c r="W20" i="9"/>
  <c r="P20" i="9"/>
  <c r="H20" i="9" s="1"/>
  <c r="L20" i="9" s="1"/>
  <c r="W304" i="5"/>
  <c r="P304" i="5"/>
  <c r="H304" i="5" s="1"/>
  <c r="W119" i="9"/>
  <c r="AC119" i="9" s="1"/>
  <c r="P119" i="9"/>
  <c r="H119" i="9" s="1"/>
  <c r="W72" i="9"/>
  <c r="AC72" i="9" s="1"/>
  <c r="P72" i="9"/>
  <c r="H72" i="9" s="1"/>
  <c r="X11" i="10"/>
  <c r="Q11" i="10"/>
  <c r="I11" i="10" s="1"/>
  <c r="W109" i="5"/>
  <c r="P109" i="5"/>
  <c r="H109" i="5" s="1"/>
  <c r="W66" i="5"/>
  <c r="P66" i="5"/>
  <c r="H66" i="5" s="1"/>
  <c r="W195" i="5"/>
  <c r="P195" i="5"/>
  <c r="H195" i="5" s="1"/>
  <c r="W323" i="5"/>
  <c r="P323" i="5"/>
  <c r="H323" i="5" s="1"/>
  <c r="W290" i="5"/>
  <c r="P290" i="5"/>
  <c r="H290" i="5" s="1"/>
  <c r="W58" i="9"/>
  <c r="AC58" i="9" s="1"/>
  <c r="P58" i="9"/>
  <c r="H58" i="9" s="1"/>
  <c r="W270" i="9"/>
  <c r="AC270" i="9" s="1"/>
  <c r="P270" i="9"/>
  <c r="H270" i="9" s="1"/>
  <c r="W127" i="5"/>
  <c r="P127" i="5"/>
  <c r="H127" i="5" s="1"/>
  <c r="W84" i="5"/>
  <c r="P84" i="5"/>
  <c r="H84" i="5" s="1"/>
  <c r="W180" i="5"/>
  <c r="P180" i="5"/>
  <c r="H180" i="5" s="1"/>
  <c r="W308" i="5"/>
  <c r="P308" i="5"/>
  <c r="H308" i="5" s="1"/>
  <c r="W123" i="9"/>
  <c r="AC123" i="9" s="1"/>
  <c r="P123" i="9"/>
  <c r="H123" i="9" s="1"/>
  <c r="W76" i="9"/>
  <c r="AC76" i="9" s="1"/>
  <c r="P76" i="9"/>
  <c r="H76" i="9" s="1"/>
  <c r="W249" i="9"/>
  <c r="AC249" i="9" s="1"/>
  <c r="P249" i="9"/>
  <c r="H249" i="9" s="1"/>
  <c r="W152" i="9"/>
  <c r="AC152" i="9" s="1"/>
  <c r="P152" i="9"/>
  <c r="H152" i="9" s="1"/>
  <c r="W17" i="5"/>
  <c r="P17" i="5"/>
  <c r="H17" i="5" s="1"/>
  <c r="L17" i="5" s="1"/>
  <c r="W38" i="5"/>
  <c r="P38" i="5"/>
  <c r="H38" i="5" s="1"/>
  <c r="L38" i="5" s="1"/>
  <c r="W141" i="9"/>
  <c r="AC141" i="9" s="1"/>
  <c r="P141" i="9"/>
  <c r="H141" i="9" s="1"/>
  <c r="O29" i="8"/>
  <c r="G29" i="8" s="1"/>
  <c r="V29" i="8"/>
  <c r="V9" i="8"/>
  <c r="O9" i="8"/>
  <c r="G9" i="8" s="1"/>
  <c r="K9" i="8" s="1"/>
  <c r="V25" i="8"/>
  <c r="O25" i="8"/>
  <c r="G25" i="8" s="1"/>
  <c r="O16" i="8"/>
  <c r="G16" i="8" s="1"/>
  <c r="K16" i="8" s="1"/>
  <c r="V16" i="8"/>
  <c r="W94" i="5"/>
  <c r="P94" i="5"/>
  <c r="H94" i="5" s="1"/>
  <c r="W46" i="5"/>
  <c r="P46" i="5"/>
  <c r="H46" i="5" s="1"/>
  <c r="L46" i="5" s="1"/>
  <c r="W174" i="5"/>
  <c r="P174" i="5"/>
  <c r="H174" i="5" s="1"/>
  <c r="P303" i="5"/>
  <c r="H303" i="5" s="1"/>
  <c r="W270" i="5"/>
  <c r="P270" i="5"/>
  <c r="H270" i="5" s="1"/>
  <c r="W85" i="9"/>
  <c r="AC85" i="9" s="1"/>
  <c r="W139" i="5"/>
  <c r="P139" i="5"/>
  <c r="H139" i="5" s="1"/>
  <c r="W225" i="5"/>
  <c r="P225" i="5"/>
  <c r="H225" i="5" s="1"/>
  <c r="W192" i="5"/>
  <c r="P192" i="5"/>
  <c r="H192" i="5" s="1"/>
  <c r="W320" i="5"/>
  <c r="P320" i="5"/>
  <c r="H320" i="5" s="1"/>
  <c r="W135" i="9"/>
  <c r="AC135" i="9" s="1"/>
  <c r="P135" i="9"/>
  <c r="H135" i="9" s="1"/>
  <c r="W88" i="9"/>
  <c r="AC88" i="9" s="1"/>
  <c r="P88" i="9"/>
  <c r="H88" i="9" s="1"/>
  <c r="W261" i="9"/>
  <c r="AC261" i="9" s="1"/>
  <c r="P261" i="9"/>
  <c r="H261" i="9" s="1"/>
  <c r="W220" i="9"/>
  <c r="AC220" i="9" s="1"/>
  <c r="P220" i="9"/>
  <c r="H220" i="9" s="1"/>
  <c r="W140" i="9"/>
  <c r="AC140" i="9" s="1"/>
  <c r="P140" i="9"/>
  <c r="H140" i="9" s="1"/>
  <c r="W61" i="5"/>
  <c r="P61" i="5"/>
  <c r="H61" i="5" s="1"/>
  <c r="W146" i="5"/>
  <c r="P146" i="5"/>
  <c r="H146" i="5" s="1"/>
  <c r="W275" i="5"/>
  <c r="P275" i="5"/>
  <c r="H275" i="5" s="1"/>
  <c r="W242" i="5"/>
  <c r="P242" i="5"/>
  <c r="H242" i="5" s="1"/>
  <c r="W57" i="9"/>
  <c r="AC57" i="9" s="1"/>
  <c r="W185" i="9"/>
  <c r="AC185" i="9" s="1"/>
  <c r="P185" i="9"/>
  <c r="H185" i="9" s="1"/>
  <c r="W138" i="9"/>
  <c r="AC138" i="9" s="1"/>
  <c r="P138" i="9"/>
  <c r="H138" i="9" s="1"/>
  <c r="X13" i="10"/>
  <c r="Q13" i="10"/>
  <c r="I13" i="10" s="1"/>
  <c r="W79" i="5"/>
  <c r="P79" i="5"/>
  <c r="H79" i="5" s="1"/>
  <c r="W36" i="5"/>
  <c r="P36" i="5"/>
  <c r="H36" i="5" s="1"/>
  <c r="W164" i="5"/>
  <c r="P164" i="5"/>
  <c r="H164" i="5" s="1"/>
  <c r="W293" i="5"/>
  <c r="P293" i="5"/>
  <c r="H293" i="5" s="1"/>
  <c r="W260" i="5"/>
  <c r="P260" i="5"/>
  <c r="H260" i="5" s="1"/>
  <c r="W201" i="9"/>
  <c r="AC201" i="9" s="1"/>
  <c r="P201" i="9"/>
  <c r="H201" i="9" s="1"/>
  <c r="W172" i="9"/>
  <c r="AC172" i="9" s="1"/>
  <c r="P172" i="9"/>
  <c r="H172" i="9" s="1"/>
  <c r="W33" i="5"/>
  <c r="P33" i="5"/>
  <c r="H33" i="5" s="1"/>
  <c r="L33" i="5" s="1"/>
  <c r="W97" i="5"/>
  <c r="P97" i="5"/>
  <c r="H97" i="5" s="1"/>
  <c r="W161" i="5"/>
  <c r="P161" i="5"/>
  <c r="H161" i="5" s="1"/>
  <c r="W54" i="5"/>
  <c r="P54" i="5"/>
  <c r="H54" i="5" s="1"/>
  <c r="W118" i="5"/>
  <c r="P118" i="5"/>
  <c r="H118" i="5" s="1"/>
  <c r="W183" i="5"/>
  <c r="P183" i="5"/>
  <c r="H183" i="5" s="1"/>
  <c r="W214" i="5"/>
  <c r="P214" i="5"/>
  <c r="H214" i="5" s="1"/>
  <c r="W278" i="5"/>
  <c r="P278" i="5"/>
  <c r="H278" i="5" s="1"/>
  <c r="W93" i="9"/>
  <c r="AC93" i="9" s="1"/>
  <c r="P93" i="9"/>
  <c r="H93" i="9" s="1"/>
  <c r="W157" i="9"/>
  <c r="AC157" i="9" s="1"/>
  <c r="P157" i="9"/>
  <c r="H157" i="9" s="1"/>
  <c r="W219" i="9"/>
  <c r="AC219" i="9" s="1"/>
  <c r="P219" i="9"/>
  <c r="H219" i="9" s="1"/>
  <c r="W178" i="9"/>
  <c r="AC178" i="9" s="1"/>
  <c r="P178" i="9"/>
  <c r="H178" i="9" s="1"/>
  <c r="W242" i="9"/>
  <c r="AC242" i="9" s="1"/>
  <c r="P242" i="9"/>
  <c r="H242" i="9" s="1"/>
  <c r="X8" i="10"/>
  <c r="Q8" i="10"/>
  <c r="I8" i="10" s="1"/>
  <c r="M8" i="10" s="1"/>
  <c r="W67" i="5"/>
  <c r="P67" i="5"/>
  <c r="H67" i="5" s="1"/>
  <c r="W131" i="5"/>
  <c r="P131" i="5"/>
  <c r="H131" i="5" s="1"/>
  <c r="W88" i="5"/>
  <c r="P88" i="5"/>
  <c r="H88" i="5" s="1"/>
  <c r="W152" i="5"/>
  <c r="P152" i="5"/>
  <c r="H152" i="5" s="1"/>
  <c r="W217" i="5"/>
  <c r="P217" i="5"/>
  <c r="H217" i="5" s="1"/>
  <c r="W281" i="5"/>
  <c r="P281" i="5"/>
  <c r="H281" i="5" s="1"/>
  <c r="W184" i="5"/>
  <c r="P184" i="5"/>
  <c r="H184" i="5" s="1"/>
  <c r="W248" i="5"/>
  <c r="P248" i="5"/>
  <c r="H248" i="5" s="1"/>
  <c r="W312" i="5"/>
  <c r="P312" i="5"/>
  <c r="H312" i="5" s="1"/>
  <c r="W63" i="9"/>
  <c r="AC63" i="9" s="1"/>
  <c r="P63" i="9"/>
  <c r="H63" i="9" s="1"/>
  <c r="W80" i="9"/>
  <c r="AC80" i="9" s="1"/>
  <c r="P80" i="9"/>
  <c r="H80" i="9" s="1"/>
  <c r="W158" i="9"/>
  <c r="AC158" i="9" s="1"/>
  <c r="P158" i="9"/>
  <c r="H158" i="9" s="1"/>
  <c r="X19" i="10"/>
  <c r="Q19" i="10"/>
  <c r="I19" i="10" s="1"/>
  <c r="W37" i="5"/>
  <c r="P37" i="5"/>
  <c r="H37" i="5" s="1"/>
  <c r="L37" i="5" s="1"/>
  <c r="W101" i="5"/>
  <c r="P101" i="5"/>
  <c r="H101" i="5" s="1"/>
  <c r="W165" i="5"/>
  <c r="P165" i="5"/>
  <c r="H165" i="5" s="1"/>
  <c r="W58" i="5"/>
  <c r="P58" i="5"/>
  <c r="H58" i="5" s="1"/>
  <c r="W122" i="5"/>
  <c r="P122" i="5"/>
  <c r="H122" i="5" s="1"/>
  <c r="W187" i="5"/>
  <c r="P187" i="5"/>
  <c r="H187" i="5" s="1"/>
  <c r="W251" i="5"/>
  <c r="P251" i="5"/>
  <c r="H251" i="5" s="1"/>
  <c r="W315" i="5"/>
  <c r="P315" i="5"/>
  <c r="H315" i="5" s="1"/>
  <c r="W218" i="5"/>
  <c r="P218" i="5"/>
  <c r="H218" i="5" s="1"/>
  <c r="W282" i="5"/>
  <c r="P282" i="5"/>
  <c r="H282" i="5" s="1"/>
  <c r="W161" i="9"/>
  <c r="AC161" i="9" s="1"/>
  <c r="P161" i="9"/>
  <c r="H161" i="9" s="1"/>
  <c r="W50" i="9"/>
  <c r="AC50" i="9" s="1"/>
  <c r="P50" i="9"/>
  <c r="H50" i="9" s="1"/>
  <c r="W114" i="9"/>
  <c r="AC114" i="9" s="1"/>
  <c r="P114" i="9"/>
  <c r="H114" i="9" s="1"/>
  <c r="W287" i="9"/>
  <c r="AC287" i="9" s="1"/>
  <c r="P287" i="9"/>
  <c r="H287" i="9" s="1"/>
  <c r="Q12" i="10"/>
  <c r="I12" i="10" s="1"/>
  <c r="X12" i="10"/>
  <c r="W71" i="5"/>
  <c r="P71" i="5"/>
  <c r="H71" i="5" s="1"/>
  <c r="W135" i="5"/>
  <c r="P135" i="5"/>
  <c r="H135" i="5" s="1"/>
  <c r="W28" i="5"/>
  <c r="P28" i="5"/>
  <c r="H28" i="5" s="1"/>
  <c r="L28" i="5" s="1"/>
  <c r="W92" i="5"/>
  <c r="P92" i="5"/>
  <c r="H92" i="5" s="1"/>
  <c r="W156" i="5"/>
  <c r="P156" i="5"/>
  <c r="H156" i="5" s="1"/>
  <c r="W221" i="5"/>
  <c r="P221" i="5"/>
  <c r="H221" i="5" s="1"/>
  <c r="W285" i="5"/>
  <c r="P285" i="5"/>
  <c r="W188" i="5"/>
  <c r="P188" i="5"/>
  <c r="H188" i="5" s="1"/>
  <c r="W252" i="5"/>
  <c r="P252" i="5"/>
  <c r="H252" i="5" s="1"/>
  <c r="W131" i="9"/>
  <c r="AC131" i="9" s="1"/>
  <c r="P131" i="9"/>
  <c r="H131" i="9" s="1"/>
  <c r="W190" i="9"/>
  <c r="AC190" i="9" s="1"/>
  <c r="P190" i="9"/>
  <c r="H190" i="9" s="1"/>
  <c r="W257" i="9"/>
  <c r="AC257" i="9" s="1"/>
  <c r="P257" i="9"/>
  <c r="H257" i="9" s="1"/>
  <c r="W216" i="9"/>
  <c r="AC216" i="9" s="1"/>
  <c r="P216" i="9"/>
  <c r="H216" i="9" s="1"/>
  <c r="W170" i="9"/>
  <c r="AC170" i="9" s="1"/>
  <c r="P170" i="9"/>
  <c r="H170" i="9" s="1"/>
  <c r="W73" i="5"/>
  <c r="P73" i="5"/>
  <c r="H73" i="5" s="1"/>
  <c r="W287" i="5"/>
  <c r="P287" i="5"/>
  <c r="H287" i="5" s="1"/>
  <c r="W25" i="5"/>
  <c r="P25" i="5"/>
  <c r="H25" i="5" s="1"/>
  <c r="L25" i="5" s="1"/>
  <c r="W110" i="5"/>
  <c r="P110" i="5"/>
  <c r="H110" i="5" s="1"/>
  <c r="W239" i="5"/>
  <c r="P239" i="5"/>
  <c r="H239" i="5" s="1"/>
  <c r="W206" i="5"/>
  <c r="P206" i="5"/>
  <c r="H206" i="5" s="1"/>
  <c r="W149" i="9"/>
  <c r="AC149" i="9" s="1"/>
  <c r="P149" i="9"/>
  <c r="H149" i="9" s="1"/>
  <c r="W102" i="9"/>
  <c r="AC102" i="9" s="1"/>
  <c r="P102" i="9"/>
  <c r="H102" i="9" s="1"/>
  <c r="W211" i="9"/>
  <c r="AC211" i="9" s="1"/>
  <c r="P211" i="9"/>
  <c r="H211" i="9" s="1"/>
  <c r="W75" i="5"/>
  <c r="P75" i="5"/>
  <c r="H75" i="5" s="1"/>
  <c r="W289" i="5"/>
  <c r="P289" i="5"/>
  <c r="H289" i="5" s="1"/>
  <c r="W256" i="5"/>
  <c r="P256" i="5"/>
  <c r="H256" i="5" s="1"/>
  <c r="X27" i="10"/>
  <c r="Q27" i="10"/>
  <c r="I27" i="10" s="1"/>
  <c r="Q20" i="10"/>
  <c r="I20" i="10" s="1"/>
  <c r="X20" i="10"/>
  <c r="W125" i="5"/>
  <c r="P125" i="5"/>
  <c r="H125" i="5" s="1"/>
  <c r="W82" i="5"/>
  <c r="P82" i="5"/>
  <c r="H82" i="5" s="1"/>
  <c r="W211" i="5"/>
  <c r="P211" i="5"/>
  <c r="H211" i="5" s="1"/>
  <c r="W178" i="5"/>
  <c r="P178" i="5"/>
  <c r="H178" i="5" s="1"/>
  <c r="W306" i="5"/>
  <c r="P306" i="5"/>
  <c r="H306" i="5" s="1"/>
  <c r="W74" i="9"/>
  <c r="AC74" i="9" s="1"/>
  <c r="P74" i="9"/>
  <c r="H74" i="9" s="1"/>
  <c r="W247" i="9"/>
  <c r="AC247" i="9" s="1"/>
  <c r="P247" i="9"/>
  <c r="H247" i="9" s="1"/>
  <c r="W15" i="5"/>
  <c r="P15" i="5"/>
  <c r="H15" i="5" s="1"/>
  <c r="W143" i="5"/>
  <c r="P143" i="5"/>
  <c r="H143" i="5" s="1"/>
  <c r="W100" i="5"/>
  <c r="P100" i="5"/>
  <c r="H100" i="5" s="1"/>
  <c r="W229" i="5"/>
  <c r="P229" i="5"/>
  <c r="H229" i="5" s="1"/>
  <c r="W196" i="5"/>
  <c r="P196" i="5"/>
  <c r="H196" i="5" s="1"/>
  <c r="X31" i="10"/>
  <c r="Q31" i="10"/>
  <c r="W288" i="9"/>
  <c r="AC288" i="9" s="1"/>
  <c r="P288" i="9"/>
  <c r="H288" i="9" s="1"/>
  <c r="W247" i="5"/>
  <c r="P247" i="5"/>
  <c r="H247" i="5" s="1"/>
  <c r="O18" i="8"/>
  <c r="G18" i="8" s="1"/>
  <c r="V18" i="8"/>
  <c r="O15" i="8"/>
  <c r="G15" i="8" s="1"/>
  <c r="V24" i="8"/>
  <c r="O24" i="8"/>
  <c r="G24" i="8" s="1"/>
  <c r="V12" i="8"/>
  <c r="O12" i="8"/>
  <c r="G12" i="8" s="1"/>
  <c r="V28" i="8"/>
  <c r="O28" i="8"/>
  <c r="G28" i="8" s="1"/>
  <c r="O21" i="8"/>
  <c r="G21" i="8" s="1"/>
  <c r="V21" i="8"/>
  <c r="W137" i="5"/>
  <c r="P137" i="5"/>
  <c r="H137" i="5" s="1"/>
  <c r="W254" i="5"/>
  <c r="P254" i="5"/>
  <c r="H254" i="5" s="1"/>
  <c r="W41" i="5"/>
  <c r="P41" i="5"/>
  <c r="H41" i="5" s="1"/>
  <c r="L41" i="5" s="1"/>
  <c r="W62" i="5"/>
  <c r="P62" i="5"/>
  <c r="H62" i="5" s="1"/>
  <c r="W191" i="5"/>
  <c r="P191" i="5"/>
  <c r="H191" i="5" s="1"/>
  <c r="W319" i="5"/>
  <c r="P319" i="5"/>
  <c r="W286" i="5"/>
  <c r="P286" i="5"/>
  <c r="H286" i="5" s="1"/>
  <c r="X7" i="10"/>
  <c r="Q7" i="10"/>
  <c r="I7" i="10" s="1"/>
  <c r="M7" i="10" s="1"/>
  <c r="X16" i="10"/>
  <c r="Q16" i="10"/>
  <c r="I16" i="10" s="1"/>
  <c r="W91" i="5"/>
  <c r="P91" i="5"/>
  <c r="H91" i="5" s="1"/>
  <c r="W48" i="5"/>
  <c r="P48" i="5"/>
  <c r="H48" i="5" s="1"/>
  <c r="W176" i="5"/>
  <c r="P176" i="5"/>
  <c r="W272" i="5"/>
  <c r="P272" i="5"/>
  <c r="H272" i="5" s="1"/>
  <c r="W236" i="9"/>
  <c r="AC236" i="9" s="1"/>
  <c r="O26" i="8"/>
  <c r="G26" i="8" s="1"/>
  <c r="V26" i="8"/>
  <c r="W34" i="5"/>
  <c r="P34" i="5"/>
  <c r="H34" i="5" s="1"/>
  <c r="L34" i="5" s="1"/>
  <c r="W162" i="5"/>
  <c r="P162" i="5"/>
  <c r="H162" i="5" s="1"/>
  <c r="W291" i="5"/>
  <c r="P291" i="5"/>
  <c r="H291" i="5" s="1"/>
  <c r="W258" i="5"/>
  <c r="P258" i="5"/>
  <c r="H258" i="5" s="1"/>
  <c r="W73" i="9"/>
  <c r="AC73" i="9" s="1"/>
  <c r="P73" i="9"/>
  <c r="H73" i="9" s="1"/>
  <c r="W24" i="9"/>
  <c r="P24" i="9"/>
  <c r="H24" i="9" s="1"/>
  <c r="X29" i="10"/>
  <c r="Q29" i="10"/>
  <c r="I29" i="10" s="1"/>
  <c r="W95" i="5"/>
  <c r="P95" i="5"/>
  <c r="H95" i="5" s="1"/>
  <c r="W52" i="5"/>
  <c r="P52" i="5"/>
  <c r="H52" i="5" s="1"/>
  <c r="W181" i="5"/>
  <c r="P181" i="5"/>
  <c r="H181" i="5" s="1"/>
  <c r="W309" i="5"/>
  <c r="P309" i="5"/>
  <c r="H309" i="5" s="1"/>
  <c r="W276" i="5"/>
  <c r="P276" i="5"/>
  <c r="H276" i="5" s="1"/>
  <c r="W91" i="9"/>
  <c r="AC91" i="9" s="1"/>
  <c r="P91" i="9"/>
  <c r="H91" i="9" s="1"/>
  <c r="P155" i="9"/>
  <c r="H155" i="9" s="1"/>
  <c r="W281" i="9"/>
  <c r="AC281" i="9" s="1"/>
  <c r="P281" i="9"/>
  <c r="H281" i="9" s="1"/>
  <c r="W240" i="9"/>
  <c r="AC240" i="9" s="1"/>
  <c r="P240" i="9"/>
  <c r="H240" i="9" s="1"/>
  <c r="W113" i="5"/>
  <c r="P113" i="5"/>
  <c r="H113" i="5" s="1"/>
  <c r="W177" i="5"/>
  <c r="P177" i="5"/>
  <c r="H177" i="5" s="1"/>
  <c r="W199" i="5"/>
  <c r="P199" i="5"/>
  <c r="H199" i="5" s="1"/>
  <c r="W263" i="5"/>
  <c r="P263" i="5"/>
  <c r="H263" i="5" s="1"/>
  <c r="W230" i="5"/>
  <c r="P230" i="5"/>
  <c r="H230" i="5" s="1"/>
  <c r="W294" i="5"/>
  <c r="P294" i="5"/>
  <c r="H294" i="5" s="1"/>
  <c r="W109" i="9"/>
  <c r="AC109" i="9" s="1"/>
  <c r="P109" i="9"/>
  <c r="H109" i="9" s="1"/>
  <c r="P235" i="9"/>
  <c r="H235" i="9" s="1"/>
  <c r="W258" i="9"/>
  <c r="AC258" i="9" s="1"/>
  <c r="P258" i="9"/>
  <c r="H258" i="9" s="1"/>
  <c r="X24" i="10"/>
  <c r="Q24" i="10"/>
  <c r="I24" i="10" s="1"/>
  <c r="W19" i="5"/>
  <c r="P19" i="5"/>
  <c r="H19" i="5" s="1"/>
  <c r="L19" i="5" s="1"/>
  <c r="W83" i="5"/>
  <c r="P83" i="5"/>
  <c r="H83" i="5" s="1"/>
  <c r="W147" i="5"/>
  <c r="P147" i="5"/>
  <c r="H147" i="5" s="1"/>
  <c r="W40" i="5"/>
  <c r="P40" i="5"/>
  <c r="H40" i="5" s="1"/>
  <c r="W104" i="5"/>
  <c r="P104" i="5"/>
  <c r="H104" i="5" s="1"/>
  <c r="W168" i="5"/>
  <c r="P168" i="5"/>
  <c r="H168" i="5" s="1"/>
  <c r="W233" i="5"/>
  <c r="P233" i="5"/>
  <c r="H233" i="5" s="1"/>
  <c r="W297" i="5"/>
  <c r="P297" i="5"/>
  <c r="H297" i="5" s="1"/>
  <c r="W264" i="5"/>
  <c r="P264" i="5"/>
  <c r="H264" i="5" s="1"/>
  <c r="W79" i="9"/>
  <c r="AC79" i="9" s="1"/>
  <c r="P79" i="9"/>
  <c r="H79" i="9" s="1"/>
  <c r="W143" i="9"/>
  <c r="AC143" i="9" s="1"/>
  <c r="W96" i="9"/>
  <c r="AC96" i="9" s="1"/>
  <c r="P96" i="9"/>
  <c r="H96" i="9" s="1"/>
  <c r="W205" i="9"/>
  <c r="AC205" i="9" s="1"/>
  <c r="P205" i="9"/>
  <c r="H205" i="9" s="1"/>
  <c r="W269" i="9"/>
  <c r="AC269" i="9" s="1"/>
  <c r="P269" i="9"/>
  <c r="H269" i="9" s="1"/>
  <c r="X35" i="10"/>
  <c r="Q35" i="10"/>
  <c r="I35" i="10" s="1"/>
  <c r="W228" i="9"/>
  <c r="AC228" i="9" s="1"/>
  <c r="P228" i="9"/>
  <c r="H228" i="9" s="1"/>
  <c r="W117" i="5"/>
  <c r="P117" i="5"/>
  <c r="H117" i="5" s="1"/>
  <c r="W10" i="5"/>
  <c r="P10" i="5"/>
  <c r="H10" i="5" s="1"/>
  <c r="L10" i="5" s="1"/>
  <c r="W74" i="5"/>
  <c r="P74" i="5"/>
  <c r="H74" i="5" s="1"/>
  <c r="W138" i="5"/>
  <c r="P138" i="5"/>
  <c r="H138" i="5" s="1"/>
  <c r="W203" i="5"/>
  <c r="P203" i="5"/>
  <c r="H203" i="5" s="1"/>
  <c r="W267" i="5"/>
  <c r="P267" i="5"/>
  <c r="H267" i="5" s="1"/>
  <c r="W234" i="5"/>
  <c r="P234" i="5"/>
  <c r="H234" i="5" s="1"/>
  <c r="W298" i="5"/>
  <c r="P298" i="5"/>
  <c r="H298" i="5" s="1"/>
  <c r="W49" i="9"/>
  <c r="AC49" i="9" s="1"/>
  <c r="P49" i="9"/>
  <c r="H49" i="9" s="1"/>
  <c r="W177" i="9"/>
  <c r="AC177" i="9" s="1"/>
  <c r="P177" i="9"/>
  <c r="H177" i="9" s="1"/>
  <c r="W130" i="9"/>
  <c r="AC130" i="9" s="1"/>
  <c r="P130" i="9"/>
  <c r="H130" i="9" s="1"/>
  <c r="W303" i="9"/>
  <c r="AC303" i="9" s="1"/>
  <c r="P303" i="9"/>
  <c r="H303" i="9" s="1"/>
  <c r="W262" i="9"/>
  <c r="AC262" i="9" s="1"/>
  <c r="P262" i="9"/>
  <c r="H262" i="9" s="1"/>
  <c r="X28" i="10"/>
  <c r="Q28" i="10"/>
  <c r="I28" i="10" s="1"/>
  <c r="W23" i="5"/>
  <c r="P23" i="5"/>
  <c r="H23" i="5" s="1"/>
  <c r="L23" i="5" s="1"/>
  <c r="P87" i="5"/>
  <c r="H87" i="5" s="1"/>
  <c r="W151" i="5"/>
  <c r="P151" i="5"/>
  <c r="H151" i="5" s="1"/>
  <c r="W44" i="5"/>
  <c r="P44" i="5"/>
  <c r="H44" i="5" s="1"/>
  <c r="L44" i="5" s="1"/>
  <c r="W108" i="5"/>
  <c r="P108" i="5"/>
  <c r="H108" i="5" s="1"/>
  <c r="W172" i="5"/>
  <c r="P172" i="5"/>
  <c r="H172" i="5" s="1"/>
  <c r="W301" i="5"/>
  <c r="P301" i="5"/>
  <c r="H301" i="5" s="1"/>
  <c r="W204" i="5"/>
  <c r="P204" i="5"/>
  <c r="H204" i="5" s="1"/>
  <c r="W209" i="9"/>
  <c r="AC209" i="9" s="1"/>
  <c r="P209" i="9"/>
  <c r="H209" i="9" s="1"/>
  <c r="W160" i="9"/>
  <c r="AC160" i="9" s="1"/>
  <c r="P160" i="9"/>
  <c r="H160" i="9" s="1"/>
  <c r="W232" i="9"/>
  <c r="AC232" i="9" s="1"/>
  <c r="P232" i="9"/>
  <c r="H232" i="9" s="1"/>
  <c r="W254" i="9"/>
  <c r="AC254" i="9" s="1"/>
  <c r="P254" i="9"/>
  <c r="H254" i="9" s="1"/>
  <c r="W169" i="5"/>
  <c r="P169" i="5"/>
  <c r="H169" i="5" s="1"/>
  <c r="W126" i="5"/>
  <c r="P126" i="5"/>
  <c r="H126" i="5" s="1"/>
  <c r="W255" i="5"/>
  <c r="P255" i="5"/>
  <c r="H255" i="5" s="1"/>
  <c r="W222" i="5"/>
  <c r="P222" i="5"/>
  <c r="H222" i="5" s="1"/>
  <c r="W37" i="9"/>
  <c r="AC37" i="9" s="1"/>
  <c r="P37" i="9"/>
  <c r="H37" i="9" s="1"/>
  <c r="W165" i="9"/>
  <c r="AC165" i="9" s="1"/>
  <c r="P165" i="9"/>
  <c r="H165" i="9" s="1"/>
  <c r="W118" i="9"/>
  <c r="AC118" i="9" s="1"/>
  <c r="P118" i="9"/>
  <c r="H118" i="9" s="1"/>
  <c r="W291" i="9"/>
  <c r="AC291" i="9" s="1"/>
  <c r="P291" i="9"/>
  <c r="H291" i="9" s="1"/>
  <c r="W250" i="9"/>
  <c r="AC250" i="9" s="1"/>
  <c r="P250" i="9"/>
  <c r="H250" i="9" s="1"/>
  <c r="W27" i="5"/>
  <c r="P27" i="5"/>
  <c r="H27" i="5" s="1"/>
  <c r="L27" i="5" s="1"/>
  <c r="W155" i="5"/>
  <c r="P155" i="5"/>
  <c r="H155" i="5" s="1"/>
  <c r="W112" i="5"/>
  <c r="P112" i="5"/>
  <c r="H112" i="5" s="1"/>
  <c r="W241" i="5"/>
  <c r="P241" i="5"/>
  <c r="H241" i="5" s="1"/>
  <c r="W208" i="5"/>
  <c r="P208" i="5"/>
  <c r="H208" i="5" s="1"/>
  <c r="W7" i="5"/>
  <c r="X7" i="5" s="1"/>
  <c r="R7" i="5" s="1"/>
  <c r="P7" i="5"/>
  <c r="H7" i="5" s="1"/>
  <c r="L7" i="5" s="1"/>
  <c r="W13" i="5"/>
  <c r="P13" i="5"/>
  <c r="H13" i="5" s="1"/>
  <c r="L13" i="5" s="1"/>
  <c r="W141" i="5"/>
  <c r="P141" i="5"/>
  <c r="H141" i="5" s="1"/>
  <c r="W98" i="5"/>
  <c r="P98" i="5"/>
  <c r="H98" i="5" s="1"/>
  <c r="W227" i="5"/>
  <c r="P227" i="5"/>
  <c r="H227" i="5" s="1"/>
  <c r="W194" i="5"/>
  <c r="P194" i="5"/>
  <c r="H194" i="5" s="1"/>
  <c r="W322" i="5"/>
  <c r="P322" i="5"/>
  <c r="H322" i="5" s="1"/>
  <c r="W137" i="9"/>
  <c r="AC137" i="9" s="1"/>
  <c r="P137" i="9"/>
  <c r="H137" i="9" s="1"/>
  <c r="W31" i="5"/>
  <c r="P31" i="5"/>
  <c r="H31" i="5" s="1"/>
  <c r="W159" i="5"/>
  <c r="P159" i="5"/>
  <c r="H159" i="5" s="1"/>
  <c r="W116" i="5"/>
  <c r="P116" i="5"/>
  <c r="H116" i="5" s="1"/>
  <c r="W245" i="5"/>
  <c r="P245" i="5"/>
  <c r="H245" i="5" s="1"/>
  <c r="W212" i="5"/>
  <c r="P212" i="5"/>
  <c r="H212" i="5" s="1"/>
  <c r="W49" i="5"/>
  <c r="P49" i="5"/>
  <c r="H49" i="5" s="1"/>
  <c r="O35" i="8"/>
  <c r="G35" i="8" s="1"/>
  <c r="V35" i="8"/>
  <c r="O30" i="8"/>
  <c r="G30" i="8" s="1"/>
  <c r="V30" i="8"/>
  <c r="V17" i="8"/>
  <c r="O17" i="8"/>
  <c r="G17" i="8" s="1"/>
  <c r="V33" i="8"/>
  <c r="O33" i="8"/>
  <c r="G33" i="8" s="1"/>
  <c r="O7" i="8"/>
  <c r="G7" i="8" s="1"/>
  <c r="V7" i="8"/>
  <c r="O10" i="8"/>
  <c r="G10" i="8" s="1"/>
  <c r="V10" i="8"/>
  <c r="W9" i="5"/>
  <c r="P9" i="5"/>
  <c r="H9" i="5" s="1"/>
  <c r="L9" i="5" s="1"/>
  <c r="W153" i="5"/>
  <c r="P153" i="5"/>
  <c r="H153" i="5" s="1"/>
  <c r="W271" i="5"/>
  <c r="P271" i="5"/>
  <c r="H271" i="5" s="1"/>
  <c r="W238" i="5"/>
  <c r="P238" i="5"/>
  <c r="H238" i="5" s="1"/>
  <c r="W53" i="9"/>
  <c r="AC53" i="9" s="1"/>
  <c r="P53" i="9"/>
  <c r="H53" i="9" s="1"/>
  <c r="W181" i="9"/>
  <c r="AC181" i="9" s="1"/>
  <c r="P181" i="9"/>
  <c r="H181" i="9" s="1"/>
  <c r="W134" i="9"/>
  <c r="AC134" i="9" s="1"/>
  <c r="P134" i="9"/>
  <c r="H134" i="9" s="1"/>
  <c r="W243" i="9"/>
  <c r="AC243" i="9" s="1"/>
  <c r="P243" i="9"/>
  <c r="H243" i="9" s="1"/>
  <c r="W43" i="5"/>
  <c r="P43" i="5"/>
  <c r="H43" i="5" s="1"/>
  <c r="L43" i="5" s="1"/>
  <c r="W171" i="5"/>
  <c r="P171" i="5"/>
  <c r="H171" i="5" s="1"/>
  <c r="W128" i="5"/>
  <c r="P128" i="5"/>
  <c r="H128" i="5" s="1"/>
  <c r="W257" i="5"/>
  <c r="P257" i="5"/>
  <c r="H257" i="5" s="1"/>
  <c r="X18" i="10"/>
  <c r="Q18" i="10"/>
  <c r="I18" i="10" s="1"/>
  <c r="W29" i="5"/>
  <c r="P29" i="5"/>
  <c r="H29" i="5" s="1"/>
  <c r="L29" i="5" s="1"/>
  <c r="W114" i="5"/>
  <c r="P114" i="5"/>
  <c r="H114" i="5" s="1"/>
  <c r="W243" i="5"/>
  <c r="P243" i="5"/>
  <c r="H243" i="5" s="1"/>
  <c r="W89" i="9"/>
  <c r="AC89" i="9" s="1"/>
  <c r="P89" i="9"/>
  <c r="H89" i="9" s="1"/>
  <c r="W42" i="9"/>
  <c r="AC42" i="9" s="1"/>
  <c r="P42" i="9"/>
  <c r="H42" i="9" s="1"/>
  <c r="W215" i="9"/>
  <c r="AC215" i="9" s="1"/>
  <c r="P215" i="9"/>
  <c r="H215" i="9" s="1"/>
  <c r="W146" i="9"/>
  <c r="AC146" i="9" s="1"/>
  <c r="P146" i="9"/>
  <c r="H146" i="9" s="1"/>
  <c r="W47" i="5"/>
  <c r="P47" i="5"/>
  <c r="H47" i="5" s="1"/>
  <c r="L47" i="5" s="1"/>
  <c r="W175" i="5"/>
  <c r="P175" i="5"/>
  <c r="H175" i="5" s="1"/>
  <c r="W132" i="5"/>
  <c r="P132" i="5"/>
  <c r="H132" i="5" s="1"/>
  <c r="W261" i="5"/>
  <c r="P261" i="5"/>
  <c r="H261" i="5" s="1"/>
  <c r="W228" i="5"/>
  <c r="P228" i="5"/>
  <c r="H228" i="5" s="1"/>
  <c r="W107" i="9"/>
  <c r="AC107" i="9" s="1"/>
  <c r="P107" i="9"/>
  <c r="H107" i="9" s="1"/>
  <c r="W60" i="9"/>
  <c r="AC60" i="9" s="1"/>
  <c r="P60" i="9"/>
  <c r="H60" i="9" s="1"/>
  <c r="W233" i="9"/>
  <c r="AC233" i="9" s="1"/>
  <c r="P233" i="9"/>
  <c r="H233" i="9" s="1"/>
  <c r="W297" i="9"/>
  <c r="AC297" i="9" s="1"/>
  <c r="P297" i="9"/>
  <c r="H297" i="9" s="1"/>
  <c r="W182" i="9"/>
  <c r="AC182" i="9" s="1"/>
  <c r="P182" i="9"/>
  <c r="H182" i="9" s="1"/>
  <c r="W256" i="9"/>
  <c r="AC256" i="9" s="1"/>
  <c r="P256" i="9"/>
  <c r="X22" i="10"/>
  <c r="Q22" i="10"/>
  <c r="I22" i="10" s="1"/>
  <c r="W65" i="5"/>
  <c r="P65" i="5"/>
  <c r="H65" i="5" s="1"/>
  <c r="W129" i="5"/>
  <c r="P129" i="5"/>
  <c r="H129" i="5" s="1"/>
  <c r="W86" i="5"/>
  <c r="P86" i="5"/>
  <c r="H86" i="5" s="1"/>
  <c r="W150" i="5"/>
  <c r="P150" i="5"/>
  <c r="H150" i="5" s="1"/>
  <c r="W279" i="5"/>
  <c r="P279" i="5"/>
  <c r="H279" i="5" s="1"/>
  <c r="W182" i="5"/>
  <c r="P182" i="5"/>
  <c r="H182" i="5" s="1"/>
  <c r="W246" i="5"/>
  <c r="P246" i="5"/>
  <c r="H246" i="5" s="1"/>
  <c r="W310" i="5"/>
  <c r="P310" i="5"/>
  <c r="H310" i="5" s="1"/>
  <c r="W61" i="9"/>
  <c r="AC61" i="9" s="1"/>
  <c r="P61" i="9"/>
  <c r="H61" i="9" s="1"/>
  <c r="W189" i="9"/>
  <c r="AC189" i="9" s="1"/>
  <c r="P189" i="9"/>
  <c r="H189" i="9" s="1"/>
  <c r="W251" i="9"/>
  <c r="AC251" i="9" s="1"/>
  <c r="P251" i="9"/>
  <c r="H251" i="9" s="1"/>
  <c r="X17" i="10"/>
  <c r="Q17" i="10"/>
  <c r="I17" i="10" s="1"/>
  <c r="W168" i="9"/>
  <c r="AC168" i="9" s="1"/>
  <c r="P168" i="9"/>
  <c r="H168" i="9" s="1"/>
  <c r="W99" i="5"/>
  <c r="P99" i="5"/>
  <c r="H99" i="5" s="1"/>
  <c r="W56" i="5"/>
  <c r="P56" i="5"/>
  <c r="H56" i="5" s="1"/>
  <c r="W185" i="5"/>
  <c r="P185" i="5"/>
  <c r="H185" i="5" s="1"/>
  <c r="W313" i="5"/>
  <c r="P313" i="5"/>
  <c r="H313" i="5" s="1"/>
  <c r="W216" i="5"/>
  <c r="P216" i="5"/>
  <c r="H216" i="5" s="1"/>
  <c r="W280" i="5"/>
  <c r="P280" i="5"/>
  <c r="H280" i="5" s="1"/>
  <c r="P159" i="9"/>
  <c r="H159" i="9" s="1"/>
  <c r="W112" i="9"/>
  <c r="AC112" i="9" s="1"/>
  <c r="P112" i="9"/>
  <c r="H112" i="9" s="1"/>
  <c r="W285" i="9"/>
  <c r="AC285" i="9" s="1"/>
  <c r="P285" i="9"/>
  <c r="H285" i="9" s="1"/>
  <c r="W244" i="9"/>
  <c r="AC244" i="9" s="1"/>
  <c r="P244" i="9"/>
  <c r="H244" i="9" s="1"/>
  <c r="X10" i="10"/>
  <c r="Q10" i="10"/>
  <c r="I10" i="10" s="1"/>
  <c r="M10" i="10" s="1"/>
  <c r="W69" i="5"/>
  <c r="P69" i="5"/>
  <c r="H69" i="5" s="1"/>
  <c r="W26" i="5"/>
  <c r="P26" i="5"/>
  <c r="H26" i="5" s="1"/>
  <c r="L26" i="5" s="1"/>
  <c r="W154" i="5"/>
  <c r="P154" i="5"/>
  <c r="H154" i="5" s="1"/>
  <c r="W283" i="5"/>
  <c r="P283" i="5"/>
  <c r="H283" i="5" s="1"/>
  <c r="W186" i="5"/>
  <c r="P186" i="5"/>
  <c r="H186" i="5" s="1"/>
  <c r="W250" i="5"/>
  <c r="P250" i="5"/>
  <c r="H250" i="5" s="1"/>
  <c r="W314" i="5"/>
  <c r="P314" i="5"/>
  <c r="H314" i="5" s="1"/>
  <c r="W65" i="9"/>
  <c r="AC65" i="9" s="1"/>
  <c r="P65" i="9"/>
  <c r="H65" i="9" s="1"/>
  <c r="W193" i="9"/>
  <c r="AC193" i="9" s="1"/>
  <c r="P193" i="9"/>
  <c r="H193" i="9" s="1"/>
  <c r="W174" i="9"/>
  <c r="AC174" i="9" s="1"/>
  <c r="P174" i="9"/>
  <c r="H174" i="9" s="1"/>
  <c r="X21" i="10"/>
  <c r="Q21" i="10"/>
  <c r="I21" i="10" s="1"/>
  <c r="W103" i="5"/>
  <c r="P103" i="5"/>
  <c r="H103" i="5" s="1"/>
  <c r="W167" i="5"/>
  <c r="P167" i="5"/>
  <c r="H167" i="5" s="1"/>
  <c r="W60" i="5"/>
  <c r="P60" i="5"/>
  <c r="H60" i="5" s="1"/>
  <c r="W124" i="5"/>
  <c r="P124" i="5"/>
  <c r="H124" i="5" s="1"/>
  <c r="W189" i="5"/>
  <c r="P189" i="5"/>
  <c r="H189" i="5" s="1"/>
  <c r="W253" i="5"/>
  <c r="W317" i="5"/>
  <c r="P317" i="5"/>
  <c r="H317" i="5" s="1"/>
  <c r="W284" i="5"/>
  <c r="P284" i="5"/>
  <c r="H284" i="5" s="1"/>
  <c r="W116" i="9"/>
  <c r="AC116" i="9" s="1"/>
  <c r="P116" i="9"/>
  <c r="H116" i="9" s="1"/>
  <c r="W225" i="9"/>
  <c r="AC225" i="9" s="1"/>
  <c r="P225" i="9"/>
  <c r="H225" i="9" s="1"/>
  <c r="X14" i="10"/>
  <c r="Q14" i="10"/>
  <c r="I14" i="10" s="1"/>
  <c r="X36" i="10"/>
  <c r="Q36" i="10"/>
  <c r="I36" i="10" s="1"/>
  <c r="J39" i="9" l="1"/>
  <c r="K10" i="8"/>
  <c r="W97" i="9"/>
  <c r="AC97" i="9" s="1"/>
  <c r="J238" i="9"/>
  <c r="J277" i="9"/>
  <c r="W224" i="5"/>
  <c r="E13" i="13" a="1"/>
  <c r="E13" i="13" s="1"/>
  <c r="D31" i="13" s="1"/>
  <c r="M9" i="10"/>
  <c r="P26" i="9"/>
  <c r="H26" i="9" s="1"/>
  <c r="L24" i="9"/>
  <c r="W26" i="9"/>
  <c r="P12" i="9"/>
  <c r="H12" i="9" s="1"/>
  <c r="L12" i="9" s="1"/>
  <c r="J12" i="9"/>
  <c r="P241" i="9"/>
  <c r="H241" i="9" s="1"/>
  <c r="W86" i="9"/>
  <c r="AC86" i="9" s="1"/>
  <c r="P125" i="9"/>
  <c r="H125" i="9" s="1"/>
  <c r="P143" i="9"/>
  <c r="H143" i="9" s="1"/>
  <c r="P84" i="9"/>
  <c r="H84" i="9" s="1"/>
  <c r="W241" i="9"/>
  <c r="AC241" i="9" s="1"/>
  <c r="P175" i="9"/>
  <c r="H175" i="9" s="1"/>
  <c r="P286" i="9"/>
  <c r="H286" i="9" s="1"/>
  <c r="P139" i="9"/>
  <c r="H139" i="9" s="1"/>
  <c r="W84" i="9"/>
  <c r="AC84" i="9" s="1"/>
  <c r="W175" i="9"/>
  <c r="AC175" i="9" s="1"/>
  <c r="J122" i="9"/>
  <c r="P113" i="9"/>
  <c r="H113" i="9" s="1"/>
  <c r="W286" i="9"/>
  <c r="AC286" i="9" s="1"/>
  <c r="W139" i="9"/>
  <c r="AC139" i="9" s="1"/>
  <c r="W55" i="9"/>
  <c r="AC55" i="9" s="1"/>
  <c r="J143" i="9"/>
  <c r="W113" i="9"/>
  <c r="AC113" i="9" s="1"/>
  <c r="J152" i="9"/>
  <c r="P214" i="9"/>
  <c r="H214" i="9" s="1"/>
  <c r="W214" i="9"/>
  <c r="AC214" i="9" s="1"/>
  <c r="P236" i="9"/>
  <c r="H236" i="9" s="1"/>
  <c r="P85" i="9"/>
  <c r="H85" i="9" s="1"/>
  <c r="P237" i="9"/>
  <c r="H237" i="9" s="1"/>
  <c r="P122" i="9"/>
  <c r="H122" i="9" s="1"/>
  <c r="J85" i="9"/>
  <c r="K7" i="8"/>
  <c r="W303" i="5"/>
  <c r="P22" i="5"/>
  <c r="H22" i="5" s="1"/>
  <c r="L22" i="5" s="1"/>
  <c r="W155" i="9"/>
  <c r="AC155" i="9" s="1"/>
  <c r="W167" i="9"/>
  <c r="AC167" i="9" s="1"/>
  <c r="J155" i="9"/>
  <c r="W289" i="9"/>
  <c r="AC289" i="9" s="1"/>
  <c r="P234" i="9"/>
  <c r="H234" i="9" s="1"/>
  <c r="W108" i="9"/>
  <c r="AC108" i="9" s="1"/>
  <c r="W7" i="9"/>
  <c r="P282" i="9"/>
  <c r="H282" i="9" s="1"/>
  <c r="P298" i="9"/>
  <c r="H298" i="9" s="1"/>
  <c r="P128" i="9"/>
  <c r="H128" i="9" s="1"/>
  <c r="J221" i="9"/>
  <c r="P25" i="9"/>
  <c r="H25" i="9" s="1"/>
  <c r="P11" i="5"/>
  <c r="H11" i="5" s="1"/>
  <c r="W34" i="9"/>
  <c r="P44" i="9"/>
  <c r="H44" i="9" s="1"/>
  <c r="J133" i="9"/>
  <c r="J191" i="9"/>
  <c r="J35" i="9"/>
  <c r="P202" i="9"/>
  <c r="H202" i="9" s="1"/>
  <c r="J108" i="9"/>
  <c r="W104" i="9"/>
  <c r="AC104" i="9" s="1"/>
  <c r="P223" i="9"/>
  <c r="H223" i="9" s="1"/>
  <c r="W260" i="9"/>
  <c r="AC260" i="9" s="1"/>
  <c r="W223" i="9"/>
  <c r="AC223" i="9" s="1"/>
  <c r="P33" i="9"/>
  <c r="H33" i="9" s="1"/>
  <c r="P129" i="9"/>
  <c r="W33" i="9"/>
  <c r="J33" i="9"/>
  <c r="W160" i="5"/>
  <c r="X160" i="5" s="1"/>
  <c r="R160" i="5" s="1"/>
  <c r="Q15" i="10"/>
  <c r="I15" i="10" s="1"/>
  <c r="P289" i="9"/>
  <c r="H289" i="9" s="1"/>
  <c r="W274" i="5"/>
  <c r="X274" i="5" s="1"/>
  <c r="R274" i="5" s="1"/>
  <c r="P246" i="9"/>
  <c r="H246" i="9" s="1"/>
  <c r="X15" i="10"/>
  <c r="J223" i="9"/>
  <c r="W221" i="9"/>
  <c r="AC221" i="9" s="1"/>
  <c r="W142" i="9"/>
  <c r="AC142" i="9" s="1"/>
  <c r="W43" i="9"/>
  <c r="AC43" i="9" s="1"/>
  <c r="P157" i="5"/>
  <c r="H157" i="5" s="1"/>
  <c r="W39" i="9"/>
  <c r="AC39" i="9" s="1"/>
  <c r="W302" i="9"/>
  <c r="AC302" i="9" s="1"/>
  <c r="P126" i="9"/>
  <c r="H126" i="9" s="1"/>
  <c r="P10" i="9"/>
  <c r="H10" i="9" s="1"/>
  <c r="V14" i="8"/>
  <c r="P253" i="9"/>
  <c r="H253" i="9" s="1"/>
  <c r="P47" i="9"/>
  <c r="H47" i="9" s="1"/>
  <c r="J10" i="9"/>
  <c r="J305" i="9"/>
  <c r="J25" i="9"/>
  <c r="J142" i="9"/>
  <c r="W157" i="5"/>
  <c r="Q157" i="5" s="1"/>
  <c r="P7" i="9"/>
  <c r="W126" i="9"/>
  <c r="AC126" i="9" s="1"/>
  <c r="W10" i="9"/>
  <c r="O14" i="8"/>
  <c r="G14" i="8" s="1"/>
  <c r="K14" i="8" s="1"/>
  <c r="W253" i="9"/>
  <c r="AC253" i="9" s="1"/>
  <c r="P34" i="9"/>
  <c r="H34" i="9" s="1"/>
  <c r="W47" i="9"/>
  <c r="AC47" i="9" s="1"/>
  <c r="J148" i="9"/>
  <c r="J253" i="9"/>
  <c r="J202" i="9"/>
  <c r="J34" i="9"/>
  <c r="J67" i="9"/>
  <c r="W25" i="9"/>
  <c r="J163" i="9"/>
  <c r="P121" i="9"/>
  <c r="H121" i="9" s="1"/>
  <c r="W298" i="9"/>
  <c r="AC298" i="9" s="1"/>
  <c r="P46" i="9"/>
  <c r="H46" i="9" s="1"/>
  <c r="W11" i="5"/>
  <c r="X11" i="5" s="1"/>
  <c r="R11" i="5" s="1"/>
  <c r="J302" i="9"/>
  <c r="J263" i="9"/>
  <c r="W44" i="9"/>
  <c r="AC44" i="9" s="1"/>
  <c r="W22" i="5"/>
  <c r="X22" i="5" s="1"/>
  <c r="R22" i="5" s="1"/>
  <c r="P35" i="9"/>
  <c r="P239" i="9"/>
  <c r="H239" i="9" s="1"/>
  <c r="W121" i="9"/>
  <c r="AC121" i="9" s="1"/>
  <c r="W46" i="9"/>
  <c r="AC46" i="9" s="1"/>
  <c r="J126" i="9"/>
  <c r="J298" i="9"/>
  <c r="P148" i="9"/>
  <c r="H148" i="9" s="1"/>
  <c r="W202" i="9"/>
  <c r="AC202" i="9" s="1"/>
  <c r="W282" i="9"/>
  <c r="AC282" i="9" s="1"/>
  <c r="W148" i="9"/>
  <c r="AC148" i="9" s="1"/>
  <c r="W35" i="9"/>
  <c r="P263" i="9"/>
  <c r="H263" i="9" s="1"/>
  <c r="P147" i="9"/>
  <c r="H147" i="9" s="1"/>
  <c r="W239" i="9"/>
  <c r="AC239" i="9" s="1"/>
  <c r="P191" i="9"/>
  <c r="H191" i="9" s="1"/>
  <c r="P275" i="9"/>
  <c r="H275" i="9" s="1"/>
  <c r="P305" i="9"/>
  <c r="H305" i="9" s="1"/>
  <c r="P59" i="9"/>
  <c r="H59" i="9" s="1"/>
  <c r="P136" i="9"/>
  <c r="H136" i="9" s="1"/>
  <c r="P133" i="9"/>
  <c r="H133" i="9" s="1"/>
  <c r="J147" i="9"/>
  <c r="J275" i="9"/>
  <c r="J44" i="9"/>
  <c r="J7" i="9"/>
  <c r="J128" i="9"/>
  <c r="P163" i="9"/>
  <c r="H163" i="9" s="1"/>
  <c r="W128" i="9"/>
  <c r="AC128" i="9" s="1"/>
  <c r="W248" i="9"/>
  <c r="AC248" i="9" s="1"/>
  <c r="W163" i="9"/>
  <c r="AC163" i="9" s="1"/>
  <c r="P95" i="9"/>
  <c r="H95" i="9" s="1"/>
  <c r="P221" i="9"/>
  <c r="H221" i="9" s="1"/>
  <c r="P142" i="9"/>
  <c r="H142" i="9" s="1"/>
  <c r="P43" i="9"/>
  <c r="H43" i="9" s="1"/>
  <c r="P39" i="9"/>
  <c r="H39" i="9" s="1"/>
  <c r="W263" i="9"/>
  <c r="AC263" i="9" s="1"/>
  <c r="W151" i="9"/>
  <c r="AC151" i="9" s="1"/>
  <c r="W147" i="9"/>
  <c r="AC147" i="9" s="1"/>
  <c r="P302" i="9"/>
  <c r="H302" i="9" s="1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J282" i="9"/>
  <c r="W120" i="9"/>
  <c r="AC120" i="9" s="1"/>
  <c r="P32" i="9"/>
  <c r="H32" i="9" s="1"/>
  <c r="P45" i="9"/>
  <c r="H45" i="9" s="1"/>
  <c r="W45" i="9"/>
  <c r="AC45" i="9" s="1"/>
  <c r="P57" i="9"/>
  <c r="H57" i="9" s="1"/>
  <c r="J229" i="9"/>
  <c r="J120" i="9"/>
  <c r="P278" i="9"/>
  <c r="H278" i="9" s="1"/>
  <c r="W159" i="9"/>
  <c r="AC159" i="9" s="1"/>
  <c r="P54" i="9"/>
  <c r="H54" i="9" s="1"/>
  <c r="J294" i="9"/>
  <c r="W278" i="9"/>
  <c r="AC278" i="9" s="1"/>
  <c r="P164" i="9"/>
  <c r="H164" i="9" s="1"/>
  <c r="W150" i="9"/>
  <c r="AC150" i="9" s="1"/>
  <c r="J57" i="9"/>
  <c r="W31" i="9"/>
  <c r="W164" i="9"/>
  <c r="AC164" i="9" s="1"/>
  <c r="P229" i="9"/>
  <c r="H229" i="9" s="1"/>
  <c r="W229" i="9"/>
  <c r="AC229" i="9" s="1"/>
  <c r="J150" i="9"/>
  <c r="P120" i="9"/>
  <c r="H120" i="9" s="1"/>
  <c r="E10" i="13" a="1"/>
  <c r="E10" i="13" s="1"/>
  <c r="U22" i="3" s="1"/>
  <c r="P176" i="9"/>
  <c r="H176" i="9" s="1"/>
  <c r="W264" i="9"/>
  <c r="AC264" i="9" s="1"/>
  <c r="W144" i="9"/>
  <c r="AC144" i="9" s="1"/>
  <c r="W39" i="5"/>
  <c r="X39" i="5" s="1"/>
  <c r="R39" i="5" s="1"/>
  <c r="P18" i="5"/>
  <c r="H18" i="5" s="1"/>
  <c r="L18" i="5" s="1"/>
  <c r="W296" i="9"/>
  <c r="AC296" i="9" s="1"/>
  <c r="P17" i="9"/>
  <c r="H17" i="9" s="1"/>
  <c r="P38" i="9"/>
  <c r="H38" i="9" s="1"/>
  <c r="J17" i="9"/>
  <c r="J97" i="9"/>
  <c r="P230" i="9"/>
  <c r="H230" i="9" s="1"/>
  <c r="W17" i="9"/>
  <c r="W305" i="5"/>
  <c r="X305" i="5" s="1"/>
  <c r="R305" i="5" s="1"/>
  <c r="W38" i="9"/>
  <c r="AC38" i="9" s="1"/>
  <c r="W11" i="9"/>
  <c r="J45" i="9"/>
  <c r="J164" i="9"/>
  <c r="P48" i="9"/>
  <c r="H48" i="9" s="1"/>
  <c r="P274" i="9"/>
  <c r="H274" i="9" s="1"/>
  <c r="P103" i="9"/>
  <c r="H103" i="9" s="1"/>
  <c r="J103" i="9"/>
  <c r="J192" i="9"/>
  <c r="P82" i="9"/>
  <c r="H82" i="9" s="1"/>
  <c r="P215" i="5"/>
  <c r="H215" i="5" s="1"/>
  <c r="P9" i="9"/>
  <c r="H9" i="9" s="1"/>
  <c r="P99" i="9"/>
  <c r="H99" i="9" s="1"/>
  <c r="P192" i="9"/>
  <c r="H192" i="9" s="1"/>
  <c r="P162" i="9"/>
  <c r="H162" i="9" s="1"/>
  <c r="P238" i="9"/>
  <c r="H238" i="9" s="1"/>
  <c r="W103" i="9"/>
  <c r="AC103" i="9" s="1"/>
  <c r="J278" i="9"/>
  <c r="J99" i="9"/>
  <c r="J159" i="9"/>
  <c r="W99" i="9"/>
  <c r="AC99" i="9" s="1"/>
  <c r="P224" i="5"/>
  <c r="H224" i="5" s="1"/>
  <c r="W90" i="9"/>
  <c r="AC90" i="9" s="1"/>
  <c r="W192" i="9"/>
  <c r="AC192" i="9" s="1"/>
  <c r="W227" i="9"/>
  <c r="AC227" i="9" s="1"/>
  <c r="P97" i="9"/>
  <c r="H97" i="9" s="1"/>
  <c r="V8" i="8"/>
  <c r="W8" i="8" s="1"/>
  <c r="Q8" i="8" s="1"/>
  <c r="P294" i="9"/>
  <c r="H294" i="9" s="1"/>
  <c r="W238" i="9"/>
  <c r="AC238" i="9" s="1"/>
  <c r="P150" i="9"/>
  <c r="H150" i="9" s="1"/>
  <c r="P207" i="5"/>
  <c r="H207" i="5" s="1"/>
  <c r="W48" i="9"/>
  <c r="AC48" i="9" s="1"/>
  <c r="W162" i="9"/>
  <c r="AC162" i="9" s="1"/>
  <c r="P77" i="5"/>
  <c r="H77" i="5" s="1"/>
  <c r="W9" i="9"/>
  <c r="W19" i="9"/>
  <c r="P265" i="9"/>
  <c r="H265" i="9" s="1"/>
  <c r="W28" i="9"/>
  <c r="J29" i="9"/>
  <c r="I32" i="8"/>
  <c r="I23" i="8"/>
  <c r="P142" i="5"/>
  <c r="H142" i="5" s="1"/>
  <c r="V23" i="8"/>
  <c r="P23" i="8" s="1"/>
  <c r="P277" i="9"/>
  <c r="H277" i="9" s="1"/>
  <c r="W77" i="5"/>
  <c r="X77" i="5" s="1"/>
  <c r="R77" i="5" s="1"/>
  <c r="W265" i="9"/>
  <c r="AC265" i="9" s="1"/>
  <c r="P29" i="9"/>
  <c r="H29" i="9" s="1"/>
  <c r="L29" i="9" s="1"/>
  <c r="J296" i="9"/>
  <c r="J207" i="9"/>
  <c r="J293" i="9"/>
  <c r="J78" i="9"/>
  <c r="P293" i="9"/>
  <c r="H293" i="9" s="1"/>
  <c r="W142" i="5"/>
  <c r="X142" i="5" s="1"/>
  <c r="R142" i="5" s="1"/>
  <c r="V32" i="8"/>
  <c r="W32" i="8" s="1"/>
  <c r="Q32" i="8" s="1"/>
  <c r="P22" i="9"/>
  <c r="H22" i="9" s="1"/>
  <c r="W277" i="9"/>
  <c r="AC277" i="9" s="1"/>
  <c r="W29" i="9"/>
  <c r="P207" i="9"/>
  <c r="H207" i="9" s="1"/>
  <c r="J162" i="9"/>
  <c r="J28" i="9"/>
  <c r="P78" i="9"/>
  <c r="H78" i="9" s="1"/>
  <c r="W78" i="9"/>
  <c r="AC78" i="9" s="1"/>
  <c r="W293" i="9"/>
  <c r="AC293" i="9" s="1"/>
  <c r="W22" i="9"/>
  <c r="P318" i="5"/>
  <c r="H318" i="5" s="1"/>
  <c r="W207" i="9"/>
  <c r="AC207" i="9" s="1"/>
  <c r="P267" i="9"/>
  <c r="H267" i="9" s="1"/>
  <c r="P89" i="5"/>
  <c r="H89" i="5" s="1"/>
  <c r="J210" i="9"/>
  <c r="J101" i="9"/>
  <c r="J48" i="9"/>
  <c r="P16" i="9"/>
  <c r="H16" i="9" s="1"/>
  <c r="W267" i="9"/>
  <c r="AC267" i="9" s="1"/>
  <c r="W89" i="5"/>
  <c r="X89" i="5" s="1"/>
  <c r="R89" i="5" s="1"/>
  <c r="J121" i="9"/>
  <c r="J16" i="9"/>
  <c r="J40" i="9"/>
  <c r="J9" i="9"/>
  <c r="J267" i="9"/>
  <c r="P62" i="9"/>
  <c r="H62" i="9" s="1"/>
  <c r="P134" i="5"/>
  <c r="H134" i="5" s="1"/>
  <c r="W101" i="9"/>
  <c r="AC101" i="9" s="1"/>
  <c r="P316" i="5"/>
  <c r="H316" i="5" s="1"/>
  <c r="W16" i="9"/>
  <c r="J19" i="9"/>
  <c r="L19" i="9" s="1"/>
  <c r="J212" i="9"/>
  <c r="J203" i="9"/>
  <c r="P296" i="9"/>
  <c r="H296" i="9" s="1"/>
  <c r="W62" i="9"/>
  <c r="AC62" i="9" s="1"/>
  <c r="W134" i="5"/>
  <c r="Q134" i="5" s="1"/>
  <c r="W316" i="5"/>
  <c r="X316" i="5" s="1"/>
  <c r="R316" i="5" s="1"/>
  <c r="J222" i="9"/>
  <c r="J208" i="9"/>
  <c r="J62" i="9"/>
  <c r="J22" i="9"/>
  <c r="J100" i="9"/>
  <c r="P53" i="5"/>
  <c r="H53" i="5" s="1"/>
  <c r="P284" i="9"/>
  <c r="H284" i="9" s="1"/>
  <c r="W176" i="9"/>
  <c r="AC176" i="9" s="1"/>
  <c r="P156" i="9"/>
  <c r="H156" i="9" s="1"/>
  <c r="P283" i="9"/>
  <c r="H283" i="9" s="1"/>
  <c r="W105" i="9"/>
  <c r="AC105" i="9" s="1"/>
  <c r="W230" i="9"/>
  <c r="AC230" i="9" s="1"/>
  <c r="P149" i="5"/>
  <c r="H149" i="5" s="1"/>
  <c r="W196" i="9"/>
  <c r="AC196" i="9" s="1"/>
  <c r="P20" i="5"/>
  <c r="H20" i="5" s="1"/>
  <c r="L20" i="5" s="1"/>
  <c r="P259" i="9"/>
  <c r="H259" i="9" s="1"/>
  <c r="P252" i="9"/>
  <c r="H252" i="9" s="1"/>
  <c r="J260" i="9"/>
  <c r="P196" i="9"/>
  <c r="H196" i="9" s="1"/>
  <c r="J299" i="9"/>
  <c r="W274" i="9"/>
  <c r="AC274" i="9" s="1"/>
  <c r="W215" i="5"/>
  <c r="X215" i="5" s="1"/>
  <c r="R215" i="5" s="1"/>
  <c r="P39" i="5"/>
  <c r="H39" i="5" s="1"/>
  <c r="L39" i="5" s="1"/>
  <c r="P90" i="9"/>
  <c r="H90" i="9" s="1"/>
  <c r="P100" i="9"/>
  <c r="H100" i="9" s="1"/>
  <c r="W53" i="5"/>
  <c r="Q53" i="5" s="1"/>
  <c r="P108" i="9"/>
  <c r="H108" i="9" s="1"/>
  <c r="P305" i="5"/>
  <c r="H305" i="5" s="1"/>
  <c r="W284" i="9"/>
  <c r="AC284" i="9" s="1"/>
  <c r="P160" i="5"/>
  <c r="H160" i="5" s="1"/>
  <c r="P280" i="9"/>
  <c r="H280" i="9" s="1"/>
  <c r="W156" i="9"/>
  <c r="AC156" i="9" s="1"/>
  <c r="X156" i="9" s="1"/>
  <c r="R156" i="9" s="1"/>
  <c r="P27" i="9"/>
  <c r="H27" i="9" s="1"/>
  <c r="P264" i="9"/>
  <c r="H264" i="9" s="1"/>
  <c r="P68" i="9"/>
  <c r="H68" i="9" s="1"/>
  <c r="P144" i="9"/>
  <c r="H144" i="9" s="1"/>
  <c r="W145" i="9"/>
  <c r="AC145" i="9" s="1"/>
  <c r="W149" i="5"/>
  <c r="Q149" i="5" s="1"/>
  <c r="W20" i="5"/>
  <c r="X20" i="5" s="1"/>
  <c r="R20" i="5" s="1"/>
  <c r="W252" i="9"/>
  <c r="AC252" i="9" s="1"/>
  <c r="X252" i="9" s="1"/>
  <c r="R252" i="9" s="1"/>
  <c r="J264" i="9"/>
  <c r="J196" i="9"/>
  <c r="P14" i="5"/>
  <c r="H14" i="5" s="1"/>
  <c r="L14" i="5" s="1"/>
  <c r="P237" i="5"/>
  <c r="H237" i="5" s="1"/>
  <c r="P194" i="9"/>
  <c r="H194" i="9" s="1"/>
  <c r="P173" i="9"/>
  <c r="H173" i="9" s="1"/>
  <c r="P199" i="9"/>
  <c r="H199" i="9" s="1"/>
  <c r="W18" i="5"/>
  <c r="X18" i="5" s="1"/>
  <c r="R18" i="5" s="1"/>
  <c r="W234" i="9"/>
  <c r="AC234" i="9" s="1"/>
  <c r="O8" i="8"/>
  <c r="G8" i="8" s="1"/>
  <c r="K8" i="8" s="1"/>
  <c r="P179" i="9"/>
  <c r="H179" i="9" s="1"/>
  <c r="P271" i="9"/>
  <c r="H271" i="9" s="1"/>
  <c r="Q33" i="10"/>
  <c r="I33" i="10" s="1"/>
  <c r="J167" i="9"/>
  <c r="J38" i="9"/>
  <c r="J179" i="9"/>
  <c r="W100" i="9"/>
  <c r="AC100" i="9" s="1"/>
  <c r="W237" i="5"/>
  <c r="Q237" i="5" s="1"/>
  <c r="P299" i="9"/>
  <c r="H299" i="9" s="1"/>
  <c r="W199" i="9"/>
  <c r="AC199" i="9" s="1"/>
  <c r="W179" i="9"/>
  <c r="AC179" i="9" s="1"/>
  <c r="W271" i="9"/>
  <c r="AC271" i="9" s="1"/>
  <c r="X33" i="10"/>
  <c r="Y33" i="10" s="1"/>
  <c r="S33" i="10" s="1"/>
  <c r="P166" i="9"/>
  <c r="H166" i="9" s="1"/>
  <c r="J176" i="9"/>
  <c r="J246" i="9"/>
  <c r="J234" i="9"/>
  <c r="J166" i="9"/>
  <c r="J197" i="9"/>
  <c r="W68" i="9"/>
  <c r="AC68" i="9" s="1"/>
  <c r="J252" i="9"/>
  <c r="W173" i="9"/>
  <c r="AC173" i="9" s="1"/>
  <c r="W197" i="9"/>
  <c r="AC197" i="9" s="1"/>
  <c r="P274" i="5"/>
  <c r="H274" i="5" s="1"/>
  <c r="P167" i="9"/>
  <c r="H167" i="9" s="1"/>
  <c r="P104" i="9"/>
  <c r="H104" i="9" s="1"/>
  <c r="W299" i="9"/>
  <c r="AC299" i="9" s="1"/>
  <c r="P227" i="9"/>
  <c r="H227" i="9" s="1"/>
  <c r="W246" i="9"/>
  <c r="AC246" i="9" s="1"/>
  <c r="W166" i="9"/>
  <c r="AC166" i="9" s="1"/>
  <c r="X166" i="9" s="1"/>
  <c r="R166" i="9" s="1"/>
  <c r="J144" i="9"/>
  <c r="J156" i="9"/>
  <c r="J43" i="9"/>
  <c r="J236" i="9"/>
  <c r="J243" i="9"/>
  <c r="J55" i="9"/>
  <c r="J237" i="9"/>
  <c r="P55" i="9"/>
  <c r="H55" i="9" s="1"/>
  <c r="J136" i="9"/>
  <c r="J218" i="9"/>
  <c r="J59" i="9"/>
  <c r="J47" i="9"/>
  <c r="J239" i="9"/>
  <c r="J46" i="9"/>
  <c r="P133" i="5"/>
  <c r="H133" i="5" s="1"/>
  <c r="W255" i="9"/>
  <c r="AC255" i="9" s="1"/>
  <c r="P57" i="5"/>
  <c r="H57" i="5" s="1"/>
  <c r="W268" i="5"/>
  <c r="X268" i="5" s="1"/>
  <c r="R268" i="5" s="1"/>
  <c r="P304" i="9"/>
  <c r="H304" i="9" s="1"/>
  <c r="P217" i="9"/>
  <c r="H217" i="9" s="1"/>
  <c r="P213" i="9"/>
  <c r="H213" i="9" s="1"/>
  <c r="P110" i="9"/>
  <c r="H110" i="9" s="1"/>
  <c r="O36" i="8"/>
  <c r="G36" i="8" s="1"/>
  <c r="W69" i="9"/>
  <c r="AC69" i="9" s="1"/>
  <c r="J227" i="9"/>
  <c r="J111" i="9"/>
  <c r="J90" i="9"/>
  <c r="J255" i="9"/>
  <c r="W35" i="5"/>
  <c r="X35" i="5" s="1"/>
  <c r="R35" i="5" s="1"/>
  <c r="P253" i="5"/>
  <c r="H253" i="5" s="1"/>
  <c r="W57" i="5"/>
  <c r="X57" i="5" s="1"/>
  <c r="R57" i="5" s="1"/>
  <c r="W304" i="9"/>
  <c r="AC304" i="9" s="1"/>
  <c r="W217" i="9"/>
  <c r="AC217" i="9" s="1"/>
  <c r="W213" i="9"/>
  <c r="AC213" i="9" s="1"/>
  <c r="W110" i="9"/>
  <c r="AC110" i="9" s="1"/>
  <c r="P105" i="9"/>
  <c r="H105" i="9" s="1"/>
  <c r="P145" i="9"/>
  <c r="H145" i="9" s="1"/>
  <c r="P218" i="9"/>
  <c r="H218" i="9" s="1"/>
  <c r="J199" i="9"/>
  <c r="J110" i="9"/>
  <c r="J304" i="9"/>
  <c r="J259" i="9"/>
  <c r="K32" i="10"/>
  <c r="P81" i="9"/>
  <c r="H81" i="9" s="1"/>
  <c r="J81" i="9"/>
  <c r="J145" i="9"/>
  <c r="J213" i="9"/>
  <c r="J235" i="9"/>
  <c r="P83" i="9"/>
  <c r="H83" i="9" s="1"/>
  <c r="W235" i="9"/>
  <c r="AC235" i="9" s="1"/>
  <c r="P92" i="9"/>
  <c r="H92" i="9" s="1"/>
  <c r="W133" i="5"/>
  <c r="X133" i="5" s="1"/>
  <c r="R133" i="5" s="1"/>
  <c r="W83" i="9"/>
  <c r="AC83" i="9" s="1"/>
  <c r="W92" i="9"/>
  <c r="AC92" i="9" s="1"/>
  <c r="W81" i="9"/>
  <c r="AC81" i="9" s="1"/>
  <c r="P136" i="5"/>
  <c r="H136" i="5" s="1"/>
  <c r="W259" i="9"/>
  <c r="AC259" i="9" s="1"/>
  <c r="J132" i="9"/>
  <c r="J271" i="9"/>
  <c r="P255" i="9"/>
  <c r="H255" i="9" s="1"/>
  <c r="P35" i="5"/>
  <c r="H35" i="5" s="1"/>
  <c r="L35" i="5" s="1"/>
  <c r="Q32" i="10"/>
  <c r="I32" i="10" s="1"/>
  <c r="P132" i="9"/>
  <c r="H132" i="9" s="1"/>
  <c r="P51" i="9"/>
  <c r="H51" i="9" s="1"/>
  <c r="W136" i="5"/>
  <c r="X136" i="5" s="1"/>
  <c r="R136" i="5" s="1"/>
  <c r="P59" i="5"/>
  <c r="H59" i="5" s="1"/>
  <c r="J284" i="9"/>
  <c r="J217" i="9"/>
  <c r="J69" i="9"/>
  <c r="J230" i="9"/>
  <c r="P14" i="9"/>
  <c r="H14" i="9" s="1"/>
  <c r="W132" i="9"/>
  <c r="AC132" i="9" s="1"/>
  <c r="W51" i="9"/>
  <c r="AC51" i="9" s="1"/>
  <c r="P111" i="9"/>
  <c r="H111" i="9" s="1"/>
  <c r="W59" i="5"/>
  <c r="X59" i="5" s="1"/>
  <c r="R59" i="5" s="1"/>
  <c r="P117" i="9"/>
  <c r="H117" i="9" s="1"/>
  <c r="J83" i="9"/>
  <c r="J105" i="9"/>
  <c r="J173" i="9"/>
  <c r="P268" i="5"/>
  <c r="H268" i="5" s="1"/>
  <c r="W14" i="9"/>
  <c r="V36" i="8"/>
  <c r="W36" i="8" s="1"/>
  <c r="Q36" i="8" s="1"/>
  <c r="P69" i="9"/>
  <c r="H69" i="9" s="1"/>
  <c r="W111" i="9"/>
  <c r="AC111" i="9" s="1"/>
  <c r="W117" i="9"/>
  <c r="AC117" i="9" s="1"/>
  <c r="J51" i="9"/>
  <c r="J117" i="9"/>
  <c r="J92" i="9"/>
  <c r="W30" i="9"/>
  <c r="P248" i="9"/>
  <c r="H248" i="9" s="1"/>
  <c r="P151" i="9"/>
  <c r="H151" i="9" s="1"/>
  <c r="P66" i="9"/>
  <c r="H66" i="9" s="1"/>
  <c r="P197" i="9"/>
  <c r="H197" i="9" s="1"/>
  <c r="W280" i="9"/>
  <c r="AC280" i="9" s="1"/>
  <c r="P77" i="9"/>
  <c r="H77" i="9" s="1"/>
  <c r="P21" i="9"/>
  <c r="H21" i="9" s="1"/>
  <c r="J23" i="9"/>
  <c r="J30" i="9"/>
  <c r="J268" i="9"/>
  <c r="J95" i="9"/>
  <c r="P23" i="9"/>
  <c r="H23" i="9" s="1"/>
  <c r="W283" i="9"/>
  <c r="AC283" i="9" s="1"/>
  <c r="J280" i="9"/>
  <c r="J283" i="9"/>
  <c r="J104" i="9"/>
  <c r="J154" i="9"/>
  <c r="W180" i="9"/>
  <c r="AC180" i="9" s="1"/>
  <c r="J151" i="9"/>
  <c r="J18" i="9"/>
  <c r="W95" i="9"/>
  <c r="AC95" i="9" s="1"/>
  <c r="P67" i="9"/>
  <c r="H67" i="9" s="1"/>
  <c r="J21" i="9"/>
  <c r="W13" i="9"/>
  <c r="W194" i="9"/>
  <c r="AC194" i="9" s="1"/>
  <c r="W67" i="9"/>
  <c r="AC67" i="9" s="1"/>
  <c r="P260" i="9"/>
  <c r="H260" i="9" s="1"/>
  <c r="P30" i="9"/>
  <c r="H30" i="9" s="1"/>
  <c r="J289" i="9"/>
  <c r="J194" i="9"/>
  <c r="J127" i="9"/>
  <c r="J265" i="9"/>
  <c r="W21" i="9"/>
  <c r="P311" i="5"/>
  <c r="H311" i="5" s="1"/>
  <c r="P24" i="5"/>
  <c r="H24" i="5" s="1"/>
  <c r="L24" i="5" s="1"/>
  <c r="P200" i="5"/>
  <c r="H200" i="5" s="1"/>
  <c r="P70" i="5"/>
  <c r="H70" i="5" s="1"/>
  <c r="W70" i="5"/>
  <c r="X70" i="5" s="1"/>
  <c r="R70" i="5" s="1"/>
  <c r="W200" i="5"/>
  <c r="X200" i="5" s="1"/>
  <c r="R200" i="5" s="1"/>
  <c r="W24" i="5"/>
  <c r="X24" i="5" s="1"/>
  <c r="R24" i="5" s="1"/>
  <c r="W311" i="5"/>
  <c r="X311" i="5" s="1"/>
  <c r="R311" i="5" s="1"/>
  <c r="W220" i="5"/>
  <c r="X220" i="5" s="1"/>
  <c r="R220" i="5" s="1"/>
  <c r="V13" i="8"/>
  <c r="P13" i="8" s="1"/>
  <c r="P180" i="9"/>
  <c r="H180" i="9" s="1"/>
  <c r="P220" i="5"/>
  <c r="H220" i="5" s="1"/>
  <c r="P13" i="9"/>
  <c r="P18" i="9"/>
  <c r="H18" i="9" s="1"/>
  <c r="J13" i="9"/>
  <c r="J184" i="9"/>
  <c r="W18" i="9"/>
  <c r="J186" i="9"/>
  <c r="J70" i="9"/>
  <c r="J66" i="9"/>
  <c r="W66" i="9"/>
  <c r="AC66" i="9" s="1"/>
  <c r="W23" i="9"/>
  <c r="P186" i="9"/>
  <c r="H186" i="9" s="1"/>
  <c r="P70" i="9"/>
  <c r="H70" i="9" s="1"/>
  <c r="P184" i="9"/>
  <c r="H184" i="9" s="1"/>
  <c r="W186" i="9"/>
  <c r="AC186" i="9" s="1"/>
  <c r="W70" i="9"/>
  <c r="AC70" i="9" s="1"/>
  <c r="J248" i="9"/>
  <c r="W184" i="9"/>
  <c r="AC184" i="9" s="1"/>
  <c r="J180" i="9"/>
  <c r="J125" i="9"/>
  <c r="J214" i="9"/>
  <c r="P163" i="5"/>
  <c r="H163" i="5" s="1"/>
  <c r="W163" i="5"/>
  <c r="X163" i="5" s="1"/>
  <c r="R163" i="5" s="1"/>
  <c r="P183" i="9"/>
  <c r="H183" i="9" s="1"/>
  <c r="P127" i="9"/>
  <c r="H127" i="9" s="1"/>
  <c r="W183" i="9"/>
  <c r="AC183" i="9" s="1"/>
  <c r="J183" i="9"/>
  <c r="J286" i="9"/>
  <c r="P90" i="5"/>
  <c r="H90" i="5" s="1"/>
  <c r="W127" i="9"/>
  <c r="AC127" i="9" s="1"/>
  <c r="J113" i="9"/>
  <c r="W90" i="5"/>
  <c r="X90" i="5" s="1"/>
  <c r="R90" i="5" s="1"/>
  <c r="J175" i="9"/>
  <c r="J26" i="9"/>
  <c r="J86" i="9"/>
  <c r="P124" i="9"/>
  <c r="H124" i="9" s="1"/>
  <c r="W87" i="5"/>
  <c r="X87" i="5" s="1"/>
  <c r="R87" i="5" s="1"/>
  <c r="W32" i="9"/>
  <c r="J98" i="9"/>
  <c r="J273" i="9"/>
  <c r="J300" i="9"/>
  <c r="H13" i="9"/>
  <c r="W124" i="9"/>
  <c r="AC124" i="9" s="1"/>
  <c r="P96" i="5"/>
  <c r="H96" i="5" s="1"/>
  <c r="P213" i="5"/>
  <c r="H213" i="5" s="1"/>
  <c r="P231" i="9"/>
  <c r="P188" i="9"/>
  <c r="H188" i="9" s="1"/>
  <c r="J75" i="9"/>
  <c r="J54" i="9"/>
  <c r="P300" i="9"/>
  <c r="H300" i="9" s="1"/>
  <c r="P71" i="9"/>
  <c r="H71" i="9" s="1"/>
  <c r="W96" i="5"/>
  <c r="X96" i="5" s="1"/>
  <c r="R96" i="5" s="1"/>
  <c r="W213" i="5"/>
  <c r="Q213" i="5" s="1"/>
  <c r="W231" i="9"/>
  <c r="AC231" i="9" s="1"/>
  <c r="W188" i="9"/>
  <c r="AC188" i="9" s="1"/>
  <c r="J31" i="9"/>
  <c r="K23" i="10"/>
  <c r="W300" i="9"/>
  <c r="AC300" i="9" s="1"/>
  <c r="P273" i="9"/>
  <c r="H273" i="9" s="1"/>
  <c r="W71" i="9"/>
  <c r="AC71" i="9" s="1"/>
  <c r="P75" i="9"/>
  <c r="H75" i="9" s="1"/>
  <c r="P98" i="9"/>
  <c r="H98" i="9" s="1"/>
  <c r="J11" i="9"/>
  <c r="J71" i="9"/>
  <c r="J295" i="9"/>
  <c r="J224" i="9"/>
  <c r="I15" i="8"/>
  <c r="K15" i="8" s="1"/>
  <c r="W273" i="9"/>
  <c r="AC273" i="9" s="1"/>
  <c r="Q23" i="10"/>
  <c r="I23" i="10" s="1"/>
  <c r="P224" i="9"/>
  <c r="H224" i="9" s="1"/>
  <c r="W75" i="9"/>
  <c r="AC75" i="9" s="1"/>
  <c r="W98" i="9"/>
  <c r="AC98" i="9" s="1"/>
  <c r="J231" i="9"/>
  <c r="J32" i="9"/>
  <c r="W224" i="9"/>
  <c r="AC224" i="9" s="1"/>
  <c r="P208" i="9"/>
  <c r="H208" i="9" s="1"/>
  <c r="P21" i="5"/>
  <c r="H21" i="5" s="1"/>
  <c r="L21" i="5" s="1"/>
  <c r="J188" i="9"/>
  <c r="P31" i="9"/>
  <c r="H31" i="9" s="1"/>
  <c r="W54" i="9"/>
  <c r="AC54" i="9" s="1"/>
  <c r="W208" i="9"/>
  <c r="AC208" i="9" s="1"/>
  <c r="W21" i="5"/>
  <c r="X21" i="5" s="1"/>
  <c r="R21" i="5" s="1"/>
  <c r="P11" i="9"/>
  <c r="H11" i="9" s="1"/>
  <c r="L11" i="9" s="1"/>
  <c r="W129" i="9"/>
  <c r="AC129" i="9" s="1"/>
  <c r="W27" i="9"/>
  <c r="W77" i="9"/>
  <c r="AC77" i="9" s="1"/>
  <c r="O13" i="8"/>
  <c r="G13" i="8" s="1"/>
  <c r="K13" i="8" s="1"/>
  <c r="J171" i="9"/>
  <c r="J68" i="9"/>
  <c r="J82" i="9"/>
  <c r="J14" i="9"/>
  <c r="P15" i="9"/>
  <c r="H15" i="9" s="1"/>
  <c r="L15" i="9" s="1"/>
  <c r="J52" i="9"/>
  <c r="J36" i="9"/>
  <c r="J292" i="9"/>
  <c r="J124" i="9"/>
  <c r="W120" i="5"/>
  <c r="X120" i="5" s="1"/>
  <c r="R120" i="5" s="1"/>
  <c r="P292" i="9"/>
  <c r="H292" i="9" s="1"/>
  <c r="W15" i="9"/>
  <c r="J87" i="9"/>
  <c r="J274" i="9"/>
  <c r="P36" i="9"/>
  <c r="H36" i="9" s="1"/>
  <c r="P198" i="9"/>
  <c r="H198" i="9" s="1"/>
  <c r="W292" i="9"/>
  <c r="AC292" i="9" s="1"/>
  <c r="P32" i="5"/>
  <c r="H32" i="5" s="1"/>
  <c r="L32" i="5" s="1"/>
  <c r="P276" i="9"/>
  <c r="H276" i="9" s="1"/>
  <c r="P290" i="9"/>
  <c r="H290" i="9" s="1"/>
  <c r="P187" i="9"/>
  <c r="H187" i="9" s="1"/>
  <c r="J187" i="9"/>
  <c r="J15" i="9"/>
  <c r="J198" i="9"/>
  <c r="I34" i="8"/>
  <c r="W36" i="9"/>
  <c r="AC36" i="9" s="1"/>
  <c r="P87" i="9"/>
  <c r="H87" i="9" s="1"/>
  <c r="W32" i="5"/>
  <c r="Q32" i="5" s="1"/>
  <c r="W276" i="9"/>
  <c r="AC276" i="9" s="1"/>
  <c r="W290" i="9"/>
  <c r="AC290" i="9" s="1"/>
  <c r="W187" i="9"/>
  <c r="AC187" i="9" s="1"/>
  <c r="W87" i="9"/>
  <c r="AC87" i="9" s="1"/>
  <c r="J77" i="9"/>
  <c r="J276" i="9"/>
  <c r="J290" i="9"/>
  <c r="J129" i="9"/>
  <c r="J27" i="9"/>
  <c r="W249" i="5"/>
  <c r="X249" i="5" s="1"/>
  <c r="R249" i="5" s="1"/>
  <c r="W210" i="9"/>
  <c r="AC210" i="9" s="1"/>
  <c r="W212" i="9"/>
  <c r="AC212" i="9" s="1"/>
  <c r="G11" i="8"/>
  <c r="K11" i="8" s="1"/>
  <c r="P101" i="9"/>
  <c r="H101" i="9" s="1"/>
  <c r="I31" i="10"/>
  <c r="P28" i="9"/>
  <c r="H28" i="9" s="1"/>
  <c r="H50" i="5"/>
  <c r="W82" i="9"/>
  <c r="AC82" i="9" s="1"/>
  <c r="W318" i="5"/>
  <c r="X318" i="5" s="1"/>
  <c r="R318" i="5" s="1"/>
  <c r="P40" i="9"/>
  <c r="H40" i="9" s="1"/>
  <c r="H176" i="5"/>
  <c r="V34" i="8"/>
  <c r="P34" i="8" s="1"/>
  <c r="P203" i="9"/>
  <c r="H203" i="9" s="1"/>
  <c r="P295" i="9"/>
  <c r="H295" i="9" s="1"/>
  <c r="P158" i="5"/>
  <c r="H158" i="5" s="1"/>
  <c r="W40" i="9"/>
  <c r="AC40" i="9" s="1"/>
  <c r="W203" i="9"/>
  <c r="AC203" i="9" s="1"/>
  <c r="W295" i="9"/>
  <c r="AC295" i="9" s="1"/>
  <c r="H256" i="9"/>
  <c r="W158" i="5"/>
  <c r="X158" i="5" s="1"/>
  <c r="R158" i="5" s="1"/>
  <c r="H319" i="5"/>
  <c r="H285" i="5"/>
  <c r="H231" i="9"/>
  <c r="P222" i="9"/>
  <c r="H222" i="9" s="1"/>
  <c r="P154" i="9"/>
  <c r="H154" i="9" s="1"/>
  <c r="H129" i="9"/>
  <c r="P249" i="5"/>
  <c r="H249" i="5" s="1"/>
  <c r="W222" i="9"/>
  <c r="AC222" i="9" s="1"/>
  <c r="W154" i="9"/>
  <c r="AC154" i="9" s="1"/>
  <c r="P210" i="9"/>
  <c r="H210" i="9" s="1"/>
  <c r="H7" i="9"/>
  <c r="L7" i="9" s="1"/>
  <c r="P212" i="9"/>
  <c r="H212" i="9" s="1"/>
  <c r="W198" i="9"/>
  <c r="AC198" i="9" s="1"/>
  <c r="H173" i="5"/>
  <c r="P171" i="9"/>
  <c r="H171" i="9" s="1"/>
  <c r="H35" i="9"/>
  <c r="L35" i="9" s="1"/>
  <c r="W171" i="9"/>
  <c r="AC171" i="9" s="1"/>
  <c r="P52" i="9"/>
  <c r="H52" i="9" s="1"/>
  <c r="P219" i="5"/>
  <c r="H219" i="5" s="1"/>
  <c r="W219" i="5"/>
  <c r="X219" i="5" s="1"/>
  <c r="R219" i="5" s="1"/>
  <c r="P268" i="9"/>
  <c r="H268" i="9" s="1"/>
  <c r="W52" i="9"/>
  <c r="AC52" i="9" s="1"/>
  <c r="P120" i="5"/>
  <c r="H120" i="5" s="1"/>
  <c r="W268" i="9"/>
  <c r="AC268" i="9" s="1"/>
  <c r="W14" i="5"/>
  <c r="Q14" i="5" s="1"/>
  <c r="Y14" i="10"/>
  <c r="S14" i="10" s="1"/>
  <c r="R14" i="10"/>
  <c r="W10" i="8"/>
  <c r="Q10" i="8" s="1"/>
  <c r="P10" i="8"/>
  <c r="W30" i="8"/>
  <c r="Q30" i="8" s="1"/>
  <c r="P30" i="8"/>
  <c r="P29" i="8"/>
  <c r="W29" i="8"/>
  <c r="Q29" i="8" s="1"/>
  <c r="W27" i="8"/>
  <c r="Q27" i="8" s="1"/>
  <c r="P27" i="8"/>
  <c r="X186" i="5"/>
  <c r="R186" i="5" s="1"/>
  <c r="Q186" i="5"/>
  <c r="Y36" i="10"/>
  <c r="S36" i="10" s="1"/>
  <c r="R36" i="10"/>
  <c r="X289" i="9"/>
  <c r="R289" i="9" s="1"/>
  <c r="Q289" i="9"/>
  <c r="X124" i="5"/>
  <c r="R124" i="5" s="1"/>
  <c r="Q124" i="5"/>
  <c r="Y21" i="10"/>
  <c r="S21" i="10" s="1"/>
  <c r="R21" i="10"/>
  <c r="X193" i="9"/>
  <c r="R193" i="9" s="1"/>
  <c r="Q193" i="9"/>
  <c r="X250" i="5"/>
  <c r="R250" i="5" s="1"/>
  <c r="Q250" i="5"/>
  <c r="X154" i="5"/>
  <c r="R154" i="5" s="1"/>
  <c r="Q154" i="5"/>
  <c r="X69" i="5"/>
  <c r="R69" i="5" s="1"/>
  <c r="Q69" i="5"/>
  <c r="X285" i="9"/>
  <c r="R285" i="9" s="1"/>
  <c r="Q285" i="9"/>
  <c r="X159" i="9"/>
  <c r="R159" i="9" s="1"/>
  <c r="Q159" i="9"/>
  <c r="X216" i="5"/>
  <c r="R216" i="5" s="1"/>
  <c r="Q216" i="5"/>
  <c r="Y17" i="10"/>
  <c r="S17" i="10" s="1"/>
  <c r="R17" i="10"/>
  <c r="X189" i="9"/>
  <c r="R189" i="9" s="1"/>
  <c r="Q189" i="9"/>
  <c r="X246" i="5"/>
  <c r="R246" i="5" s="1"/>
  <c r="Q246" i="5"/>
  <c r="X150" i="5"/>
  <c r="R150" i="5" s="1"/>
  <c r="Q150" i="5"/>
  <c r="X65" i="5"/>
  <c r="R65" i="5" s="1"/>
  <c r="Q65" i="5"/>
  <c r="X297" i="9"/>
  <c r="R297" i="9" s="1"/>
  <c r="Q297" i="9"/>
  <c r="X107" i="9"/>
  <c r="R107" i="9" s="1"/>
  <c r="Q107" i="9"/>
  <c r="X132" i="5"/>
  <c r="R132" i="5" s="1"/>
  <c r="Q132" i="5"/>
  <c r="X215" i="9"/>
  <c r="R215" i="9" s="1"/>
  <c r="Q215" i="9"/>
  <c r="X243" i="5"/>
  <c r="R243" i="5" s="1"/>
  <c r="Q243" i="5"/>
  <c r="Y18" i="10"/>
  <c r="S18" i="10" s="1"/>
  <c r="R18" i="10"/>
  <c r="X171" i="5"/>
  <c r="R171" i="5" s="1"/>
  <c r="Q171" i="5"/>
  <c r="X243" i="9"/>
  <c r="R243" i="9" s="1"/>
  <c r="Q243" i="9"/>
  <c r="X238" i="5"/>
  <c r="R238" i="5" s="1"/>
  <c r="Q238" i="5"/>
  <c r="X49" i="5"/>
  <c r="R49" i="5" s="1"/>
  <c r="Q49" i="5"/>
  <c r="X245" i="5"/>
  <c r="R245" i="5" s="1"/>
  <c r="Q245" i="5"/>
  <c r="X263" i="9"/>
  <c r="R263" i="9" s="1"/>
  <c r="Q263" i="9"/>
  <c r="X194" i="5"/>
  <c r="R194" i="5" s="1"/>
  <c r="Q194" i="5"/>
  <c r="X13" i="5"/>
  <c r="R13" i="5" s="1"/>
  <c r="Q13" i="5"/>
  <c r="X241" i="5"/>
  <c r="R241" i="5" s="1"/>
  <c r="Q241" i="5"/>
  <c r="X250" i="9"/>
  <c r="R250" i="9" s="1"/>
  <c r="Q250" i="9"/>
  <c r="X37" i="9"/>
  <c r="R37" i="9" s="1"/>
  <c r="Q37" i="9"/>
  <c r="X169" i="5"/>
  <c r="R169" i="5" s="1"/>
  <c r="Q169" i="5"/>
  <c r="X232" i="9"/>
  <c r="R232" i="9" s="1"/>
  <c r="Q232" i="9"/>
  <c r="X151" i="5"/>
  <c r="R151" i="5" s="1"/>
  <c r="Q151" i="5"/>
  <c r="X262" i="9"/>
  <c r="R262" i="9" s="1"/>
  <c r="Q262" i="9"/>
  <c r="X130" i="9"/>
  <c r="R130" i="9" s="1"/>
  <c r="Q130" i="9"/>
  <c r="X49" i="9"/>
  <c r="R49" i="9" s="1"/>
  <c r="Q49" i="9"/>
  <c r="X267" i="5"/>
  <c r="R267" i="5" s="1"/>
  <c r="Q267" i="5"/>
  <c r="X10" i="5"/>
  <c r="R10" i="5" s="1"/>
  <c r="Q10" i="5"/>
  <c r="X7" i="9"/>
  <c r="R7" i="9" s="1"/>
  <c r="Q7" i="9"/>
  <c r="X269" i="9"/>
  <c r="R269" i="9" s="1"/>
  <c r="Q269" i="9"/>
  <c r="X143" i="9"/>
  <c r="R143" i="9" s="1"/>
  <c r="Q143" i="9"/>
  <c r="X104" i="5"/>
  <c r="R104" i="5" s="1"/>
  <c r="Q104" i="5"/>
  <c r="X19" i="5"/>
  <c r="R19" i="5" s="1"/>
  <c r="Q19" i="5"/>
  <c r="X299" i="9"/>
  <c r="R299" i="9" s="1"/>
  <c r="X230" i="5"/>
  <c r="R230" i="5" s="1"/>
  <c r="Q230" i="5"/>
  <c r="X286" i="9"/>
  <c r="R286" i="9" s="1"/>
  <c r="Q286" i="9"/>
  <c r="X281" i="9"/>
  <c r="R281" i="9" s="1"/>
  <c r="Q281" i="9"/>
  <c r="X91" i="9"/>
  <c r="R91" i="9" s="1"/>
  <c r="Q91" i="9"/>
  <c r="X52" i="5"/>
  <c r="R52" i="5" s="1"/>
  <c r="Q52" i="5"/>
  <c r="X24" i="9"/>
  <c r="R24" i="9" s="1"/>
  <c r="Q24" i="9"/>
  <c r="X162" i="5"/>
  <c r="R162" i="5" s="1"/>
  <c r="Q162" i="5"/>
  <c r="X236" i="9"/>
  <c r="R236" i="9" s="1"/>
  <c r="Q236" i="9"/>
  <c r="X272" i="5"/>
  <c r="R272" i="5" s="1"/>
  <c r="Q272" i="5"/>
  <c r="X91" i="5"/>
  <c r="R91" i="5" s="1"/>
  <c r="Q91" i="5"/>
  <c r="X191" i="5"/>
  <c r="R191" i="5" s="1"/>
  <c r="Q191" i="5"/>
  <c r="X137" i="5"/>
  <c r="R137" i="5" s="1"/>
  <c r="Q137" i="5"/>
  <c r="P24" i="8"/>
  <c r="W24" i="8"/>
  <c r="Q24" i="8" s="1"/>
  <c r="X288" i="9"/>
  <c r="R288" i="9" s="1"/>
  <c r="Q288" i="9"/>
  <c r="X143" i="5"/>
  <c r="R143" i="5" s="1"/>
  <c r="Q143" i="5"/>
  <c r="X121" i="9"/>
  <c r="R121" i="9" s="1"/>
  <c r="Q121" i="9"/>
  <c r="X82" i="5"/>
  <c r="R82" i="5" s="1"/>
  <c r="Q82" i="5"/>
  <c r="Y27" i="10"/>
  <c r="S27" i="10" s="1"/>
  <c r="R27" i="10"/>
  <c r="X256" i="5"/>
  <c r="R256" i="5" s="1"/>
  <c r="Q256" i="5"/>
  <c r="X75" i="5"/>
  <c r="R75" i="5" s="1"/>
  <c r="Q75" i="5"/>
  <c r="X102" i="9"/>
  <c r="R102" i="9" s="1"/>
  <c r="Q102" i="9"/>
  <c r="X239" i="5"/>
  <c r="R239" i="5" s="1"/>
  <c r="Q239" i="5"/>
  <c r="X73" i="5"/>
  <c r="R73" i="5" s="1"/>
  <c r="Q73" i="5"/>
  <c r="X216" i="9"/>
  <c r="R216" i="9" s="1"/>
  <c r="Q216" i="9"/>
  <c r="X221" i="5"/>
  <c r="R221" i="5" s="1"/>
  <c r="Q221" i="5"/>
  <c r="X135" i="5"/>
  <c r="R135" i="5" s="1"/>
  <c r="Q135" i="5"/>
  <c r="X164" i="9"/>
  <c r="R164" i="9" s="1"/>
  <c r="Q164" i="9"/>
  <c r="X50" i="9"/>
  <c r="R50" i="9" s="1"/>
  <c r="Q50" i="9"/>
  <c r="X282" i="5"/>
  <c r="R282" i="5" s="1"/>
  <c r="Q282" i="5"/>
  <c r="X187" i="5"/>
  <c r="R187" i="5" s="1"/>
  <c r="Q187" i="5"/>
  <c r="X101" i="5"/>
  <c r="R101" i="5" s="1"/>
  <c r="Q101" i="5"/>
  <c r="X80" i="9"/>
  <c r="R80" i="9" s="1"/>
  <c r="Q80" i="9"/>
  <c r="X312" i="5"/>
  <c r="R312" i="5" s="1"/>
  <c r="Q312" i="5"/>
  <c r="X217" i="5"/>
  <c r="R217" i="5" s="1"/>
  <c r="Q217" i="5"/>
  <c r="X131" i="5"/>
  <c r="R131" i="5" s="1"/>
  <c r="Q131" i="5"/>
  <c r="X242" i="9"/>
  <c r="R242" i="9" s="1"/>
  <c r="Q242" i="9"/>
  <c r="X110" i="9"/>
  <c r="R110" i="9" s="1"/>
  <c r="Q110" i="9"/>
  <c r="X25" i="9"/>
  <c r="R25" i="9" s="1"/>
  <c r="X183" i="5"/>
  <c r="R183" i="5" s="1"/>
  <c r="Q183" i="5"/>
  <c r="X97" i="5"/>
  <c r="R97" i="5" s="1"/>
  <c r="Q97" i="5"/>
  <c r="X265" i="9"/>
  <c r="R265" i="9" s="1"/>
  <c r="Q265" i="9"/>
  <c r="X260" i="5"/>
  <c r="R260" i="5" s="1"/>
  <c r="Q260" i="5"/>
  <c r="X79" i="5"/>
  <c r="R79" i="5" s="1"/>
  <c r="Q79" i="5"/>
  <c r="X57" i="9"/>
  <c r="R57" i="9" s="1"/>
  <c r="Q57" i="9"/>
  <c r="X261" i="9"/>
  <c r="R261" i="9" s="1"/>
  <c r="Q261" i="9"/>
  <c r="X192" i="5"/>
  <c r="R192" i="5" s="1"/>
  <c r="Q192" i="5"/>
  <c r="X85" i="9"/>
  <c r="R85" i="9" s="1"/>
  <c r="Q85" i="9"/>
  <c r="X46" i="5"/>
  <c r="R46" i="5" s="1"/>
  <c r="Q46" i="5"/>
  <c r="X152" i="9"/>
  <c r="R152" i="9" s="1"/>
  <c r="Q152" i="9"/>
  <c r="X123" i="9"/>
  <c r="R123" i="9" s="1"/>
  <c r="Q123" i="9"/>
  <c r="X84" i="5"/>
  <c r="R84" i="5" s="1"/>
  <c r="Q84" i="5"/>
  <c r="X58" i="9"/>
  <c r="R58" i="9" s="1"/>
  <c r="Q58" i="9"/>
  <c r="X195" i="5"/>
  <c r="R195" i="5" s="1"/>
  <c r="Q195" i="5"/>
  <c r="X304" i="5"/>
  <c r="R304" i="5" s="1"/>
  <c r="Q304" i="5"/>
  <c r="X123" i="5"/>
  <c r="R123" i="5" s="1"/>
  <c r="Q123" i="5"/>
  <c r="X195" i="9"/>
  <c r="R195" i="9" s="1"/>
  <c r="Q195" i="9"/>
  <c r="Y30" i="10"/>
  <c r="S30" i="10" s="1"/>
  <c r="R30" i="10"/>
  <c r="X241" i="9"/>
  <c r="R241" i="9" s="1"/>
  <c r="Q241" i="9"/>
  <c r="X115" i="9"/>
  <c r="R115" i="9" s="1"/>
  <c r="Q115" i="9"/>
  <c r="X76" i="5"/>
  <c r="R76" i="5" s="1"/>
  <c r="Q76" i="5"/>
  <c r="X206" i="9"/>
  <c r="R206" i="9" s="1"/>
  <c r="Q206" i="9"/>
  <c r="X271" i="9"/>
  <c r="R271" i="9" s="1"/>
  <c r="Q145" i="9"/>
  <c r="X202" i="5"/>
  <c r="R202" i="5" s="1"/>
  <c r="Q202" i="5"/>
  <c r="X106" i="5"/>
  <c r="R106" i="5" s="1"/>
  <c r="Q106" i="5"/>
  <c r="X301" i="9"/>
  <c r="R301" i="9" s="1"/>
  <c r="Q301" i="9"/>
  <c r="X175" i="9"/>
  <c r="R175" i="9" s="1"/>
  <c r="Q175" i="9"/>
  <c r="X232" i="5"/>
  <c r="R232" i="5" s="1"/>
  <c r="Q232" i="5"/>
  <c r="X51" i="5"/>
  <c r="R51" i="5" s="1"/>
  <c r="Q51" i="5"/>
  <c r="X226" i="9"/>
  <c r="R226" i="9" s="1"/>
  <c r="Q226" i="9"/>
  <c r="X94" i="9"/>
  <c r="R94" i="9" s="1"/>
  <c r="Q94" i="9"/>
  <c r="X262" i="5"/>
  <c r="R262" i="5" s="1"/>
  <c r="Q262" i="5"/>
  <c r="X166" i="5"/>
  <c r="R166" i="5" s="1"/>
  <c r="Q166" i="5"/>
  <c r="X187" i="9"/>
  <c r="R187" i="9" s="1"/>
  <c r="X148" i="5"/>
  <c r="R148" i="5" s="1"/>
  <c r="Q148" i="5"/>
  <c r="X122" i="9"/>
  <c r="R122" i="9" s="1"/>
  <c r="Q122" i="9"/>
  <c r="X259" i="5"/>
  <c r="R259" i="5" s="1"/>
  <c r="Q259" i="5"/>
  <c r="Y34" i="10"/>
  <c r="S34" i="10" s="1"/>
  <c r="R34" i="10"/>
  <c r="X144" i="5"/>
  <c r="R144" i="5" s="1"/>
  <c r="Q144" i="5"/>
  <c r="P20" i="8"/>
  <c r="W20" i="8"/>
  <c r="Q20" i="8" s="1"/>
  <c r="X8" i="9"/>
  <c r="R8" i="9" s="1"/>
  <c r="Q8" i="9"/>
  <c r="X279" i="9"/>
  <c r="R279" i="9" s="1"/>
  <c r="Q279" i="9"/>
  <c r="X210" i="5"/>
  <c r="R210" i="5" s="1"/>
  <c r="Q210" i="5"/>
  <c r="X93" i="5"/>
  <c r="R93" i="5" s="1"/>
  <c r="Q93" i="5"/>
  <c r="X56" i="9"/>
  <c r="R56" i="9" s="1"/>
  <c r="Q56" i="9"/>
  <c r="X193" i="5"/>
  <c r="R193" i="5" s="1"/>
  <c r="Q193" i="5"/>
  <c r="X266" i="9"/>
  <c r="R266" i="9" s="1"/>
  <c r="Q266" i="9"/>
  <c r="X302" i="5"/>
  <c r="R302" i="5" s="1"/>
  <c r="Q302" i="5"/>
  <c r="X121" i="5"/>
  <c r="R121" i="5" s="1"/>
  <c r="Q121" i="5"/>
  <c r="P7" i="8"/>
  <c r="W7" i="8"/>
  <c r="Q7" i="8" s="1"/>
  <c r="P21" i="8"/>
  <c r="W21" i="8"/>
  <c r="Q21" i="8" s="1"/>
  <c r="W15" i="8"/>
  <c r="Q15" i="8" s="1"/>
  <c r="P15" i="8"/>
  <c r="P14" i="8"/>
  <c r="W14" i="8"/>
  <c r="Q14" i="8" s="1"/>
  <c r="P11" i="8"/>
  <c r="W11" i="8"/>
  <c r="Q11" i="8" s="1"/>
  <c r="P19" i="8"/>
  <c r="W19" i="8"/>
  <c r="Q19" i="8" s="1"/>
  <c r="X225" i="9"/>
  <c r="R225" i="9" s="1"/>
  <c r="Q225" i="9"/>
  <c r="Y10" i="10"/>
  <c r="S10" i="10" s="1"/>
  <c r="R10" i="10"/>
  <c r="X221" i="9"/>
  <c r="R221" i="9" s="1"/>
  <c r="Q221" i="9"/>
  <c r="X313" i="5"/>
  <c r="R313" i="5" s="1"/>
  <c r="Q313" i="5"/>
  <c r="X182" i="5"/>
  <c r="R182" i="5" s="1"/>
  <c r="Q182" i="5"/>
  <c r="X86" i="5"/>
  <c r="R86" i="5" s="1"/>
  <c r="Q86" i="5"/>
  <c r="Y22" i="10"/>
  <c r="S22" i="10" s="1"/>
  <c r="R22" i="10"/>
  <c r="X233" i="9"/>
  <c r="R233" i="9" s="1"/>
  <c r="Q233" i="9"/>
  <c r="X175" i="5"/>
  <c r="R175" i="5" s="1"/>
  <c r="Q175" i="5"/>
  <c r="X42" i="9"/>
  <c r="R42" i="9" s="1"/>
  <c r="Q42" i="9"/>
  <c r="X114" i="5"/>
  <c r="R114" i="5" s="1"/>
  <c r="Q114" i="5"/>
  <c r="X224" i="5"/>
  <c r="R224" i="5" s="1"/>
  <c r="Q224" i="5"/>
  <c r="X43" i="5"/>
  <c r="R43" i="5" s="1"/>
  <c r="Q43" i="5"/>
  <c r="X134" i="9"/>
  <c r="R134" i="9" s="1"/>
  <c r="Q134" i="9"/>
  <c r="X271" i="5"/>
  <c r="R271" i="5" s="1"/>
  <c r="Q271" i="5"/>
  <c r="X153" i="5"/>
  <c r="R153" i="5" s="1"/>
  <c r="Q153" i="5"/>
  <c r="X116" i="5"/>
  <c r="R116" i="5" s="1"/>
  <c r="Q116" i="5"/>
  <c r="X227" i="5"/>
  <c r="R227" i="5" s="1"/>
  <c r="Q227" i="5"/>
  <c r="Q300" i="9"/>
  <c r="X112" i="5"/>
  <c r="R112" i="5" s="1"/>
  <c r="Q112" i="5"/>
  <c r="X291" i="9"/>
  <c r="R291" i="9" s="1"/>
  <c r="Q291" i="9"/>
  <c r="X222" i="5"/>
  <c r="R222" i="5" s="1"/>
  <c r="Q222" i="5"/>
  <c r="X160" i="9"/>
  <c r="R160" i="9" s="1"/>
  <c r="Q160" i="9"/>
  <c r="X172" i="5"/>
  <c r="R172" i="5" s="1"/>
  <c r="Q172" i="5"/>
  <c r="X298" i="5"/>
  <c r="R298" i="5" s="1"/>
  <c r="Q298" i="5"/>
  <c r="X203" i="5"/>
  <c r="R203" i="5" s="1"/>
  <c r="Q203" i="5"/>
  <c r="X117" i="5"/>
  <c r="R117" i="5" s="1"/>
  <c r="Q117" i="5"/>
  <c r="X205" i="9"/>
  <c r="R205" i="9" s="1"/>
  <c r="Q205" i="9"/>
  <c r="X79" i="9"/>
  <c r="R79" i="9" s="1"/>
  <c r="Q79" i="9"/>
  <c r="X297" i="5"/>
  <c r="R297" i="5" s="1"/>
  <c r="Q297" i="5"/>
  <c r="X40" i="5"/>
  <c r="R40" i="5" s="1"/>
  <c r="Q40" i="5"/>
  <c r="Y24" i="10"/>
  <c r="S24" i="10" s="1"/>
  <c r="R24" i="10"/>
  <c r="X109" i="9"/>
  <c r="R109" i="9" s="1"/>
  <c r="Q109" i="9"/>
  <c r="X276" i="5"/>
  <c r="R276" i="5" s="1"/>
  <c r="Q276" i="5"/>
  <c r="X95" i="5"/>
  <c r="R95" i="5" s="1"/>
  <c r="Q95" i="5"/>
  <c r="X73" i="9"/>
  <c r="R73" i="9" s="1"/>
  <c r="Q73" i="9"/>
  <c r="X34" i="5"/>
  <c r="R34" i="5" s="1"/>
  <c r="Q34" i="5"/>
  <c r="Y16" i="10"/>
  <c r="S16" i="10" s="1"/>
  <c r="R16" i="10"/>
  <c r="X62" i="5"/>
  <c r="R62" i="5" s="1"/>
  <c r="Q62" i="5"/>
  <c r="Y31" i="10"/>
  <c r="S31" i="10" s="1"/>
  <c r="R31" i="10"/>
  <c r="X196" i="5"/>
  <c r="R196" i="5" s="1"/>
  <c r="Q196" i="5"/>
  <c r="X15" i="5"/>
  <c r="R15" i="5" s="1"/>
  <c r="Q15" i="5"/>
  <c r="X306" i="5"/>
  <c r="R306" i="5" s="1"/>
  <c r="Q306" i="5"/>
  <c r="X125" i="5"/>
  <c r="R125" i="5" s="1"/>
  <c r="Q125" i="5"/>
  <c r="X289" i="5"/>
  <c r="R289" i="5" s="1"/>
  <c r="Q289" i="5"/>
  <c r="X149" i="9"/>
  <c r="R149" i="9" s="1"/>
  <c r="Q149" i="9"/>
  <c r="X110" i="5"/>
  <c r="R110" i="5" s="1"/>
  <c r="Q110" i="5"/>
  <c r="R23" i="10"/>
  <c r="Y23" i="10"/>
  <c r="S23" i="10" s="1"/>
  <c r="X26" i="9"/>
  <c r="R26" i="9" s="1"/>
  <c r="Q26" i="9"/>
  <c r="X252" i="5"/>
  <c r="R252" i="5" s="1"/>
  <c r="Q252" i="5"/>
  <c r="X156" i="5"/>
  <c r="R156" i="5" s="1"/>
  <c r="Q156" i="5"/>
  <c r="X71" i="5"/>
  <c r="R71" i="5" s="1"/>
  <c r="Q71" i="5"/>
  <c r="X287" i="9"/>
  <c r="R287" i="9" s="1"/>
  <c r="Q287" i="9"/>
  <c r="X161" i="9"/>
  <c r="R161" i="9" s="1"/>
  <c r="Q161" i="9"/>
  <c r="X218" i="5"/>
  <c r="R218" i="5" s="1"/>
  <c r="Q218" i="5"/>
  <c r="X122" i="5"/>
  <c r="R122" i="5" s="1"/>
  <c r="Q122" i="5"/>
  <c r="X37" i="5"/>
  <c r="R37" i="5" s="1"/>
  <c r="Q37" i="5"/>
  <c r="Y19" i="10"/>
  <c r="S19" i="10" s="1"/>
  <c r="R19" i="10"/>
  <c r="X248" i="5"/>
  <c r="R248" i="5" s="1"/>
  <c r="Q248" i="5"/>
  <c r="X152" i="5"/>
  <c r="R152" i="5" s="1"/>
  <c r="Q152" i="5"/>
  <c r="X67" i="5"/>
  <c r="R67" i="5" s="1"/>
  <c r="Q67" i="5"/>
  <c r="X178" i="9"/>
  <c r="R178" i="9" s="1"/>
  <c r="Q178" i="9"/>
  <c r="X278" i="5"/>
  <c r="R278" i="5" s="1"/>
  <c r="Q278" i="5"/>
  <c r="X118" i="5"/>
  <c r="R118" i="5" s="1"/>
  <c r="Q118" i="5"/>
  <c r="X33" i="5"/>
  <c r="R33" i="5" s="1"/>
  <c r="Q33" i="5"/>
  <c r="X201" i="9"/>
  <c r="R201" i="9" s="1"/>
  <c r="Q201" i="9"/>
  <c r="X293" i="5"/>
  <c r="R293" i="5" s="1"/>
  <c r="Q293" i="5"/>
  <c r="Y13" i="10"/>
  <c r="S13" i="10" s="1"/>
  <c r="R13" i="10"/>
  <c r="X242" i="5"/>
  <c r="R242" i="5" s="1"/>
  <c r="Q242" i="5"/>
  <c r="X61" i="5"/>
  <c r="R61" i="5" s="1"/>
  <c r="Q61" i="5"/>
  <c r="X88" i="9"/>
  <c r="R88" i="9" s="1"/>
  <c r="Q88" i="9"/>
  <c r="X225" i="5"/>
  <c r="R225" i="5" s="1"/>
  <c r="Q225" i="5"/>
  <c r="X234" i="9"/>
  <c r="R234" i="9" s="1"/>
  <c r="X270" i="5"/>
  <c r="R270" i="5" s="1"/>
  <c r="Q270" i="5"/>
  <c r="X94" i="5"/>
  <c r="R94" i="5" s="1"/>
  <c r="Q94" i="5"/>
  <c r="W9" i="8"/>
  <c r="Q9" i="8" s="1"/>
  <c r="P9" i="8"/>
  <c r="X141" i="9"/>
  <c r="R141" i="9" s="1"/>
  <c r="Q141" i="9"/>
  <c r="X308" i="5"/>
  <c r="R308" i="5" s="1"/>
  <c r="Q308" i="5"/>
  <c r="X127" i="5"/>
  <c r="R127" i="5" s="1"/>
  <c r="Q127" i="5"/>
  <c r="X105" i="9"/>
  <c r="R105" i="9" s="1"/>
  <c r="Q105" i="9"/>
  <c r="X66" i="5"/>
  <c r="R66" i="5" s="1"/>
  <c r="Q66" i="5"/>
  <c r="Y11" i="10"/>
  <c r="S11" i="10" s="1"/>
  <c r="R11" i="10"/>
  <c r="X20" i="9"/>
  <c r="R20" i="9" s="1"/>
  <c r="Q20" i="9"/>
  <c r="Q29" i="9"/>
  <c r="X269" i="5"/>
  <c r="R269" i="5" s="1"/>
  <c r="Q269" i="5"/>
  <c r="X12" i="5"/>
  <c r="R12" i="5" s="1"/>
  <c r="Q12" i="5"/>
  <c r="X294" i="9"/>
  <c r="R294" i="9" s="1"/>
  <c r="Q294" i="9"/>
  <c r="X299" i="5"/>
  <c r="R299" i="5" s="1"/>
  <c r="Q299" i="5"/>
  <c r="X42" i="5"/>
  <c r="R42" i="5" s="1"/>
  <c r="Q42" i="5"/>
  <c r="Y26" i="10"/>
  <c r="S26" i="10" s="1"/>
  <c r="R26" i="10"/>
  <c r="X237" i="9"/>
  <c r="R237" i="9" s="1"/>
  <c r="Q237" i="9"/>
  <c r="X12" i="9"/>
  <c r="R12" i="9" s="1"/>
  <c r="Q12" i="9"/>
  <c r="X72" i="5"/>
  <c r="R72" i="5" s="1"/>
  <c r="Q72" i="5"/>
  <c r="X198" i="5"/>
  <c r="R198" i="5" s="1"/>
  <c r="Q198" i="5"/>
  <c r="X102" i="5"/>
  <c r="R102" i="5" s="1"/>
  <c r="Q102" i="5"/>
  <c r="X272" i="9"/>
  <c r="R272" i="9" s="1"/>
  <c r="Q272" i="9"/>
  <c r="X169" i="9"/>
  <c r="R169" i="9" s="1"/>
  <c r="Q169" i="9"/>
  <c r="X130" i="5"/>
  <c r="R130" i="5" s="1"/>
  <c r="Q130" i="5"/>
  <c r="X204" i="9"/>
  <c r="R204" i="9" s="1"/>
  <c r="Q204" i="9"/>
  <c r="X55" i="9"/>
  <c r="R55" i="9" s="1"/>
  <c r="Q55" i="9"/>
  <c r="X16" i="5"/>
  <c r="R16" i="5" s="1"/>
  <c r="Q16" i="5"/>
  <c r="X218" i="9"/>
  <c r="R218" i="9" s="1"/>
  <c r="Q218" i="9"/>
  <c r="X190" i="5"/>
  <c r="R190" i="5" s="1"/>
  <c r="Q190" i="5"/>
  <c r="X197" i="5"/>
  <c r="R197" i="5" s="1"/>
  <c r="Q197" i="5"/>
  <c r="X106" i="9"/>
  <c r="R106" i="9" s="1"/>
  <c r="Q106" i="9"/>
  <c r="X307" i="5"/>
  <c r="R307" i="5" s="1"/>
  <c r="Q307" i="5"/>
  <c r="X64" i="5"/>
  <c r="R64" i="5" s="1"/>
  <c r="Q64" i="5"/>
  <c r="Y9" i="10"/>
  <c r="S9" i="10" s="1"/>
  <c r="R9" i="10"/>
  <c r="X18" i="9"/>
  <c r="R18" i="9" s="1"/>
  <c r="Q18" i="9"/>
  <c r="X105" i="5"/>
  <c r="R105" i="5" s="1"/>
  <c r="Q105" i="5"/>
  <c r="X125" i="9"/>
  <c r="R125" i="9" s="1"/>
  <c r="Q125" i="9"/>
  <c r="W18" i="8"/>
  <c r="Q18" i="8" s="1"/>
  <c r="P18" i="8"/>
  <c r="Y20" i="10"/>
  <c r="S20" i="10" s="1"/>
  <c r="R20" i="10"/>
  <c r="Y12" i="10"/>
  <c r="S12" i="10" s="1"/>
  <c r="R12" i="10"/>
  <c r="P16" i="8"/>
  <c r="W16" i="8"/>
  <c r="Q16" i="8" s="1"/>
  <c r="W31" i="8"/>
  <c r="Q31" i="8" s="1"/>
  <c r="P31" i="8"/>
  <c r="X317" i="5"/>
  <c r="R317" i="5" s="1"/>
  <c r="Q317" i="5"/>
  <c r="X251" i="9"/>
  <c r="R251" i="9" s="1"/>
  <c r="Q251" i="9"/>
  <c r="X116" i="9"/>
  <c r="R116" i="9" s="1"/>
  <c r="Q116" i="9"/>
  <c r="X35" i="9"/>
  <c r="R35" i="9" s="1"/>
  <c r="Q35" i="9"/>
  <c r="X253" i="5"/>
  <c r="R253" i="5" s="1"/>
  <c r="Q253" i="5"/>
  <c r="X167" i="5"/>
  <c r="R167" i="5" s="1"/>
  <c r="Q167" i="5"/>
  <c r="X174" i="9"/>
  <c r="R174" i="9" s="1"/>
  <c r="Q174" i="9"/>
  <c r="X65" i="9"/>
  <c r="R65" i="9" s="1"/>
  <c r="Q65" i="9"/>
  <c r="X283" i="5"/>
  <c r="R283" i="5" s="1"/>
  <c r="Q283" i="5"/>
  <c r="X26" i="5"/>
  <c r="R26" i="5" s="1"/>
  <c r="Q26" i="5"/>
  <c r="X244" i="9"/>
  <c r="R244" i="9" s="1"/>
  <c r="Q244" i="9"/>
  <c r="X112" i="9"/>
  <c r="R112" i="9" s="1"/>
  <c r="Q112" i="9"/>
  <c r="X142" i="9"/>
  <c r="R142" i="9" s="1"/>
  <c r="X61" i="9"/>
  <c r="R61" i="9" s="1"/>
  <c r="Q61" i="9"/>
  <c r="X279" i="5"/>
  <c r="R279" i="5" s="1"/>
  <c r="Q279" i="5"/>
  <c r="X256" i="9"/>
  <c r="R256" i="9" s="1"/>
  <c r="Q256" i="9"/>
  <c r="X228" i="5"/>
  <c r="R228" i="5" s="1"/>
  <c r="Q228" i="5"/>
  <c r="X47" i="5"/>
  <c r="R47" i="5" s="1"/>
  <c r="Q47" i="5"/>
  <c r="X89" i="9"/>
  <c r="R89" i="9" s="1"/>
  <c r="Q89" i="9"/>
  <c r="X120" i="9"/>
  <c r="R120" i="9" s="1"/>
  <c r="Q120" i="9"/>
  <c r="X257" i="5"/>
  <c r="R257" i="5" s="1"/>
  <c r="Q257" i="5"/>
  <c r="Y32" i="10"/>
  <c r="S32" i="10" s="1"/>
  <c r="R32" i="10"/>
  <c r="X181" i="9"/>
  <c r="R181" i="9" s="1"/>
  <c r="Q181" i="9"/>
  <c r="P33" i="8"/>
  <c r="W33" i="8"/>
  <c r="Q33" i="8" s="1"/>
  <c r="X159" i="5"/>
  <c r="R159" i="5" s="1"/>
  <c r="Q159" i="5"/>
  <c r="X137" i="9"/>
  <c r="R137" i="9" s="1"/>
  <c r="Q137" i="9"/>
  <c r="X98" i="5"/>
  <c r="R98" i="5" s="1"/>
  <c r="Q98" i="5"/>
  <c r="Q7" i="5"/>
  <c r="X155" i="5"/>
  <c r="R155" i="5" s="1"/>
  <c r="Q155" i="5"/>
  <c r="X118" i="9"/>
  <c r="R118" i="9" s="1"/>
  <c r="Q118" i="9"/>
  <c r="X255" i="5"/>
  <c r="R255" i="5" s="1"/>
  <c r="Q255" i="5"/>
  <c r="X254" i="9"/>
  <c r="R254" i="9" s="1"/>
  <c r="Q254" i="9"/>
  <c r="X204" i="5"/>
  <c r="R204" i="5" s="1"/>
  <c r="Q204" i="5"/>
  <c r="X108" i="5"/>
  <c r="R108" i="5" s="1"/>
  <c r="Q108" i="5"/>
  <c r="X23" i="5"/>
  <c r="R23" i="5" s="1"/>
  <c r="Q23" i="5"/>
  <c r="X303" i="9"/>
  <c r="R303" i="9" s="1"/>
  <c r="Q303" i="9"/>
  <c r="X177" i="9"/>
  <c r="R177" i="9" s="1"/>
  <c r="Q177" i="9"/>
  <c r="X234" i="5"/>
  <c r="R234" i="5" s="1"/>
  <c r="Q234" i="5"/>
  <c r="X138" i="5"/>
  <c r="R138" i="5" s="1"/>
  <c r="Q138" i="5"/>
  <c r="X228" i="9"/>
  <c r="R228" i="9" s="1"/>
  <c r="Q228" i="9"/>
  <c r="X96" i="9"/>
  <c r="R96" i="9" s="1"/>
  <c r="Q96" i="9"/>
  <c r="X13" i="9"/>
  <c r="R13" i="9" s="1"/>
  <c r="X233" i="5"/>
  <c r="R233" i="5" s="1"/>
  <c r="Q233" i="5"/>
  <c r="X147" i="5"/>
  <c r="R147" i="5" s="1"/>
  <c r="Q147" i="5"/>
  <c r="X258" i="9"/>
  <c r="R258" i="9" s="1"/>
  <c r="Q258" i="9"/>
  <c r="Q45" i="9"/>
  <c r="X263" i="5"/>
  <c r="R263" i="5" s="1"/>
  <c r="Q263" i="5"/>
  <c r="X177" i="5"/>
  <c r="R177" i="5" s="1"/>
  <c r="Q177" i="5"/>
  <c r="X240" i="9"/>
  <c r="R240" i="9" s="1"/>
  <c r="Q240" i="9"/>
  <c r="X309" i="5"/>
  <c r="R309" i="5" s="1"/>
  <c r="Q309" i="5"/>
  <c r="Y29" i="10"/>
  <c r="S29" i="10" s="1"/>
  <c r="R29" i="10"/>
  <c r="X258" i="5"/>
  <c r="R258" i="5" s="1"/>
  <c r="Q258" i="5"/>
  <c r="X176" i="5"/>
  <c r="R176" i="5" s="1"/>
  <c r="Q176" i="5"/>
  <c r="Y7" i="10"/>
  <c r="S7" i="10" s="1"/>
  <c r="R7" i="10"/>
  <c r="X286" i="5"/>
  <c r="R286" i="5" s="1"/>
  <c r="Q286" i="5"/>
  <c r="X41" i="5"/>
  <c r="R41" i="5" s="1"/>
  <c r="Q41" i="5"/>
  <c r="P28" i="8"/>
  <c r="W28" i="8"/>
  <c r="Q28" i="8" s="1"/>
  <c r="X229" i="5"/>
  <c r="R229" i="5" s="1"/>
  <c r="Q229" i="5"/>
  <c r="X247" i="9"/>
  <c r="R247" i="9" s="1"/>
  <c r="Q247" i="9"/>
  <c r="X178" i="5"/>
  <c r="R178" i="5" s="1"/>
  <c r="Q178" i="5"/>
  <c r="X176" i="9"/>
  <c r="R176" i="9" s="1"/>
  <c r="X25" i="5"/>
  <c r="R25" i="5" s="1"/>
  <c r="Q25" i="5"/>
  <c r="X170" i="9"/>
  <c r="R170" i="9" s="1"/>
  <c r="Q170" i="9"/>
  <c r="X257" i="9"/>
  <c r="R257" i="9" s="1"/>
  <c r="Q257" i="9"/>
  <c r="X131" i="9"/>
  <c r="R131" i="9" s="1"/>
  <c r="Q131" i="9"/>
  <c r="X188" i="5"/>
  <c r="R188" i="5" s="1"/>
  <c r="Q188" i="5"/>
  <c r="X92" i="5"/>
  <c r="R92" i="5" s="1"/>
  <c r="Q92" i="5"/>
  <c r="X223" i="9"/>
  <c r="R223" i="9" s="1"/>
  <c r="X97" i="9"/>
  <c r="R97" i="9" s="1"/>
  <c r="Q97" i="9"/>
  <c r="X315" i="5"/>
  <c r="R315" i="5" s="1"/>
  <c r="Q315" i="5"/>
  <c r="X58" i="5"/>
  <c r="R58" i="5" s="1"/>
  <c r="Q58" i="5"/>
  <c r="X127" i="9"/>
  <c r="R127" i="9" s="1"/>
  <c r="Q127" i="9"/>
  <c r="X184" i="5"/>
  <c r="R184" i="5" s="1"/>
  <c r="Q184" i="5"/>
  <c r="X88" i="5"/>
  <c r="R88" i="5" s="1"/>
  <c r="Q88" i="5"/>
  <c r="X157" i="9"/>
  <c r="R157" i="9" s="1"/>
  <c r="Q157" i="9"/>
  <c r="X214" i="5"/>
  <c r="R214" i="5" s="1"/>
  <c r="Q214" i="5"/>
  <c r="X54" i="5"/>
  <c r="R54" i="5" s="1"/>
  <c r="Q54" i="5"/>
  <c r="X172" i="9"/>
  <c r="R172" i="9" s="1"/>
  <c r="Q172" i="9"/>
  <c r="X164" i="5"/>
  <c r="R164" i="5" s="1"/>
  <c r="Q164" i="5"/>
  <c r="X138" i="9"/>
  <c r="R138" i="9" s="1"/>
  <c r="Q138" i="9"/>
  <c r="X275" i="5"/>
  <c r="R275" i="5" s="1"/>
  <c r="Q275" i="5"/>
  <c r="X140" i="9"/>
  <c r="R140" i="9" s="1"/>
  <c r="Q140" i="9"/>
  <c r="X135" i="9"/>
  <c r="R135" i="9" s="1"/>
  <c r="Q135" i="9"/>
  <c r="X275" i="9"/>
  <c r="R275" i="9" s="1"/>
  <c r="X303" i="5"/>
  <c r="R303" i="5" s="1"/>
  <c r="Q303" i="5"/>
  <c r="X38" i="5"/>
  <c r="R38" i="5" s="1"/>
  <c r="Q38" i="5"/>
  <c r="X249" i="9"/>
  <c r="R249" i="9" s="1"/>
  <c r="Q249" i="9"/>
  <c r="X180" i="5"/>
  <c r="R180" i="5" s="1"/>
  <c r="Q180" i="5"/>
  <c r="X270" i="9"/>
  <c r="R270" i="9" s="1"/>
  <c r="Q270" i="9"/>
  <c r="X290" i="5"/>
  <c r="R290" i="5" s="1"/>
  <c r="Q290" i="5"/>
  <c r="X109" i="5"/>
  <c r="R109" i="5" s="1"/>
  <c r="Q109" i="5"/>
  <c r="X72" i="9"/>
  <c r="R72" i="9" s="1"/>
  <c r="Q72" i="9"/>
  <c r="X209" i="5"/>
  <c r="R209" i="5" s="1"/>
  <c r="Q209" i="5"/>
  <c r="X282" i="9"/>
  <c r="R282" i="9" s="1"/>
  <c r="Q282" i="9"/>
  <c r="X200" i="9"/>
  <c r="R200" i="9" s="1"/>
  <c r="Q200" i="9"/>
  <c r="X300" i="5"/>
  <c r="R300" i="5" s="1"/>
  <c r="Q300" i="5"/>
  <c r="X205" i="5"/>
  <c r="R205" i="5" s="1"/>
  <c r="Q205" i="5"/>
  <c r="X119" i="5"/>
  <c r="R119" i="5" s="1"/>
  <c r="Q119" i="5"/>
  <c r="X235" i="5"/>
  <c r="R235" i="5" s="1"/>
  <c r="Q235" i="5"/>
  <c r="X149" i="5"/>
  <c r="R149" i="5" s="1"/>
  <c r="X260" i="9"/>
  <c r="R260" i="9" s="1"/>
  <c r="Q260" i="9"/>
  <c r="X128" i="9"/>
  <c r="R128" i="9" s="1"/>
  <c r="Q128" i="9"/>
  <c r="X47" i="9"/>
  <c r="R47" i="9" s="1"/>
  <c r="Q47" i="9"/>
  <c r="X265" i="5"/>
  <c r="R265" i="5" s="1"/>
  <c r="Q265" i="5"/>
  <c r="X8" i="5"/>
  <c r="R8" i="5" s="1"/>
  <c r="Q8" i="5"/>
  <c r="X77" i="9"/>
  <c r="R77" i="9" s="1"/>
  <c r="Q77" i="9"/>
  <c r="X295" i="5"/>
  <c r="R295" i="5" s="1"/>
  <c r="Q295" i="5"/>
  <c r="X145" i="5"/>
  <c r="R145" i="5" s="1"/>
  <c r="Q145" i="5"/>
  <c r="R15" i="10"/>
  <c r="Y15" i="10"/>
  <c r="S15" i="10" s="1"/>
  <c r="X244" i="5"/>
  <c r="R244" i="5" s="1"/>
  <c r="Q244" i="5"/>
  <c r="X63" i="5"/>
  <c r="R63" i="5" s="1"/>
  <c r="Q63" i="5"/>
  <c r="X41" i="9"/>
  <c r="R41" i="9" s="1"/>
  <c r="Q41" i="9"/>
  <c r="X173" i="5"/>
  <c r="R173" i="5" s="1"/>
  <c r="Q173" i="5"/>
  <c r="X245" i="9"/>
  <c r="R245" i="9" s="1"/>
  <c r="Q245" i="9"/>
  <c r="X240" i="5"/>
  <c r="R240" i="5" s="1"/>
  <c r="Q240" i="5"/>
  <c r="X68" i="5"/>
  <c r="R68" i="5" s="1"/>
  <c r="Q68" i="5"/>
  <c r="X153" i="9"/>
  <c r="R153" i="9" s="1"/>
  <c r="Q153" i="9"/>
  <c r="X179" i="5"/>
  <c r="R179" i="5" s="1"/>
  <c r="Q179" i="5"/>
  <c r="X150" i="9"/>
  <c r="R150" i="9" s="1"/>
  <c r="Q150" i="9"/>
  <c r="X288" i="5"/>
  <c r="R288" i="5" s="1"/>
  <c r="Q288" i="5"/>
  <c r="X107" i="5"/>
  <c r="R107" i="5" s="1"/>
  <c r="Q107" i="5"/>
  <c r="X207" i="5"/>
  <c r="R207" i="5" s="1"/>
  <c r="Q207" i="5"/>
  <c r="X60" i="5"/>
  <c r="R60" i="5" s="1"/>
  <c r="Q60" i="5"/>
  <c r="X168" i="9"/>
  <c r="R168" i="9" s="1"/>
  <c r="Q168" i="9"/>
  <c r="P35" i="8"/>
  <c r="W35" i="8"/>
  <c r="Q35" i="8" s="1"/>
  <c r="P26" i="8"/>
  <c r="W26" i="8"/>
  <c r="Q26" i="8" s="1"/>
  <c r="P22" i="8"/>
  <c r="W22" i="8"/>
  <c r="Q22" i="8" s="1"/>
  <c r="X56" i="5"/>
  <c r="R56" i="5" s="1"/>
  <c r="Q56" i="5"/>
  <c r="X180" i="9"/>
  <c r="R180" i="9" s="1"/>
  <c r="Q180" i="9"/>
  <c r="X284" i="5"/>
  <c r="R284" i="5" s="1"/>
  <c r="Q284" i="5"/>
  <c r="X189" i="5"/>
  <c r="R189" i="5" s="1"/>
  <c r="Q189" i="5"/>
  <c r="X103" i="5"/>
  <c r="R103" i="5" s="1"/>
  <c r="Q103" i="5"/>
  <c r="X214" i="9"/>
  <c r="R214" i="9" s="1"/>
  <c r="Q214" i="9"/>
  <c r="X314" i="5"/>
  <c r="R314" i="5" s="1"/>
  <c r="Q314" i="5"/>
  <c r="X48" i="9"/>
  <c r="R48" i="9" s="1"/>
  <c r="X280" i="5"/>
  <c r="R280" i="5" s="1"/>
  <c r="Q280" i="5"/>
  <c r="X185" i="5"/>
  <c r="R185" i="5" s="1"/>
  <c r="Q185" i="5"/>
  <c r="X99" i="5"/>
  <c r="R99" i="5" s="1"/>
  <c r="Q99" i="5"/>
  <c r="X78" i="9"/>
  <c r="R78" i="9" s="1"/>
  <c r="Q78" i="9"/>
  <c r="X310" i="5"/>
  <c r="R310" i="5" s="1"/>
  <c r="Q310" i="5"/>
  <c r="X129" i="5"/>
  <c r="R129" i="5" s="1"/>
  <c r="Q129" i="5"/>
  <c r="X182" i="9"/>
  <c r="R182" i="9" s="1"/>
  <c r="Q182" i="9"/>
  <c r="X60" i="9"/>
  <c r="R60" i="9" s="1"/>
  <c r="Q60" i="9"/>
  <c r="X261" i="5"/>
  <c r="R261" i="5" s="1"/>
  <c r="Q261" i="5"/>
  <c r="X146" i="9"/>
  <c r="R146" i="9" s="1"/>
  <c r="Q146" i="9"/>
  <c r="Q274" i="5"/>
  <c r="X29" i="5"/>
  <c r="R29" i="5" s="1"/>
  <c r="Q29" i="5"/>
  <c r="X167" i="9"/>
  <c r="R167" i="9" s="1"/>
  <c r="Q167" i="9"/>
  <c r="X128" i="5"/>
  <c r="R128" i="5" s="1"/>
  <c r="Q128" i="5"/>
  <c r="X53" i="9"/>
  <c r="R53" i="9" s="1"/>
  <c r="Q53" i="9"/>
  <c r="X9" i="5"/>
  <c r="R9" i="5" s="1"/>
  <c r="Q9" i="5"/>
  <c r="W17" i="8"/>
  <c r="Q17" i="8" s="1"/>
  <c r="P17" i="8"/>
  <c r="X212" i="5"/>
  <c r="R212" i="5" s="1"/>
  <c r="Q212" i="5"/>
  <c r="X31" i="5"/>
  <c r="R31" i="5" s="1"/>
  <c r="Q31" i="5"/>
  <c r="X322" i="5"/>
  <c r="R322" i="5" s="1"/>
  <c r="Q322" i="5"/>
  <c r="X141" i="5"/>
  <c r="R141" i="5" s="1"/>
  <c r="Q141" i="5"/>
  <c r="X208" i="5"/>
  <c r="R208" i="5" s="1"/>
  <c r="Q208" i="5"/>
  <c r="X27" i="5"/>
  <c r="R27" i="5" s="1"/>
  <c r="Q27" i="5"/>
  <c r="X165" i="9"/>
  <c r="R165" i="9" s="1"/>
  <c r="Q165" i="9"/>
  <c r="X126" i="5"/>
  <c r="R126" i="5" s="1"/>
  <c r="Q126" i="5"/>
  <c r="X209" i="9"/>
  <c r="R209" i="9" s="1"/>
  <c r="Q209" i="9"/>
  <c r="X301" i="5"/>
  <c r="R301" i="5" s="1"/>
  <c r="Q301" i="5"/>
  <c r="X44" i="5"/>
  <c r="R44" i="5" s="1"/>
  <c r="Q44" i="5"/>
  <c r="Y28" i="10"/>
  <c r="S28" i="10" s="1"/>
  <c r="R28" i="10"/>
  <c r="X239" i="9"/>
  <c r="R239" i="9" s="1"/>
  <c r="Q239" i="9"/>
  <c r="X113" i="9"/>
  <c r="R113" i="9" s="1"/>
  <c r="X74" i="5"/>
  <c r="R74" i="5" s="1"/>
  <c r="Q74" i="5"/>
  <c r="Y35" i="10"/>
  <c r="S35" i="10" s="1"/>
  <c r="R35" i="10"/>
  <c r="X32" i="9"/>
  <c r="R32" i="9" s="1"/>
  <c r="Q32" i="9"/>
  <c r="X264" i="5"/>
  <c r="R264" i="5" s="1"/>
  <c r="Q264" i="5"/>
  <c r="X168" i="5"/>
  <c r="R168" i="5" s="1"/>
  <c r="Q168" i="5"/>
  <c r="X83" i="5"/>
  <c r="R83" i="5" s="1"/>
  <c r="Q83" i="5"/>
  <c r="X294" i="5"/>
  <c r="R294" i="5" s="1"/>
  <c r="Q294" i="5"/>
  <c r="X199" i="5"/>
  <c r="R199" i="5" s="1"/>
  <c r="Q199" i="5"/>
  <c r="X113" i="5"/>
  <c r="R113" i="5" s="1"/>
  <c r="Q113" i="5"/>
  <c r="X155" i="9"/>
  <c r="R155" i="9" s="1"/>
  <c r="Q155" i="9"/>
  <c r="X181" i="5"/>
  <c r="R181" i="5" s="1"/>
  <c r="Q181" i="5"/>
  <c r="X291" i="5"/>
  <c r="R291" i="5" s="1"/>
  <c r="Q291" i="5"/>
  <c r="X48" i="5"/>
  <c r="R48" i="5" s="1"/>
  <c r="Q48" i="5"/>
  <c r="Q227" i="9"/>
  <c r="X319" i="5"/>
  <c r="R319" i="5" s="1"/>
  <c r="Q319" i="5"/>
  <c r="X254" i="5"/>
  <c r="R254" i="5" s="1"/>
  <c r="Q254" i="5"/>
  <c r="P12" i="8"/>
  <c r="W12" i="8"/>
  <c r="Q12" i="8" s="1"/>
  <c r="X247" i="5"/>
  <c r="R247" i="5" s="1"/>
  <c r="Q247" i="5"/>
  <c r="X139" i="9"/>
  <c r="R139" i="9" s="1"/>
  <c r="Q139" i="9"/>
  <c r="X100" i="5"/>
  <c r="R100" i="5" s="1"/>
  <c r="Q100" i="5"/>
  <c r="X74" i="9"/>
  <c r="R74" i="9" s="1"/>
  <c r="Q74" i="9"/>
  <c r="X211" i="5"/>
  <c r="R211" i="5" s="1"/>
  <c r="Q211" i="5"/>
  <c r="X211" i="9"/>
  <c r="R211" i="9" s="1"/>
  <c r="Q211" i="9"/>
  <c r="X206" i="5"/>
  <c r="R206" i="5" s="1"/>
  <c r="Q206" i="5"/>
  <c r="X287" i="5"/>
  <c r="R287" i="5" s="1"/>
  <c r="Q287" i="5"/>
  <c r="X190" i="9"/>
  <c r="R190" i="9" s="1"/>
  <c r="Q190" i="9"/>
  <c r="X67" i="9"/>
  <c r="R67" i="9" s="1"/>
  <c r="Q67" i="9"/>
  <c r="X285" i="5"/>
  <c r="R285" i="5" s="1"/>
  <c r="Q285" i="5"/>
  <c r="X28" i="5"/>
  <c r="R28" i="5" s="1"/>
  <c r="Q28" i="5"/>
  <c r="X114" i="9"/>
  <c r="R114" i="9" s="1"/>
  <c r="Q114" i="9"/>
  <c r="X251" i="5"/>
  <c r="R251" i="5" s="1"/>
  <c r="Q251" i="5"/>
  <c r="X165" i="5"/>
  <c r="R165" i="5" s="1"/>
  <c r="Q165" i="5"/>
  <c r="X158" i="9"/>
  <c r="R158" i="9" s="1"/>
  <c r="Q158" i="9"/>
  <c r="X63" i="9"/>
  <c r="R63" i="9" s="1"/>
  <c r="Q63" i="9"/>
  <c r="X281" i="5"/>
  <c r="R281" i="5" s="1"/>
  <c r="Q281" i="5"/>
  <c r="R8" i="10"/>
  <c r="Y8" i="10"/>
  <c r="S8" i="10" s="1"/>
  <c r="X219" i="9"/>
  <c r="R219" i="9" s="1"/>
  <c r="Q219" i="9"/>
  <c r="X93" i="9"/>
  <c r="R93" i="9" s="1"/>
  <c r="Q93" i="9"/>
  <c r="X161" i="5"/>
  <c r="R161" i="5" s="1"/>
  <c r="Q161" i="5"/>
  <c r="X36" i="5"/>
  <c r="R36" i="5" s="1"/>
  <c r="Q36" i="5"/>
  <c r="X185" i="9"/>
  <c r="R185" i="9" s="1"/>
  <c r="Q185" i="9"/>
  <c r="X146" i="5"/>
  <c r="R146" i="5" s="1"/>
  <c r="Q146" i="5"/>
  <c r="X220" i="9"/>
  <c r="R220" i="9" s="1"/>
  <c r="Q220" i="9"/>
  <c r="X320" i="5"/>
  <c r="R320" i="5" s="1"/>
  <c r="Q320" i="5"/>
  <c r="X139" i="5"/>
  <c r="R139" i="5" s="1"/>
  <c r="Q139" i="5"/>
  <c r="X38" i="9"/>
  <c r="R38" i="9" s="1"/>
  <c r="X174" i="5"/>
  <c r="R174" i="5" s="1"/>
  <c r="Q174" i="5"/>
  <c r="P25" i="8"/>
  <c r="W25" i="8"/>
  <c r="Q25" i="8" s="1"/>
  <c r="X17" i="5"/>
  <c r="R17" i="5" s="1"/>
  <c r="Q17" i="5"/>
  <c r="X76" i="9"/>
  <c r="R76" i="9" s="1"/>
  <c r="Q76" i="9"/>
  <c r="X231" i="9"/>
  <c r="R231" i="9" s="1"/>
  <c r="Q231" i="9"/>
  <c r="X323" i="5"/>
  <c r="R323" i="5" s="1"/>
  <c r="Q323" i="5"/>
  <c r="X119" i="9"/>
  <c r="R119" i="9" s="1"/>
  <c r="Q119" i="9"/>
  <c r="X80" i="5"/>
  <c r="R80" i="5" s="1"/>
  <c r="Q80" i="5"/>
  <c r="Y25" i="10"/>
  <c r="S25" i="10" s="1"/>
  <c r="R25" i="10"/>
  <c r="X30" i="5"/>
  <c r="R30" i="5" s="1"/>
  <c r="Q30" i="5"/>
  <c r="X305" i="9"/>
  <c r="R305" i="9" s="1"/>
  <c r="Q305" i="9"/>
  <c r="X236" i="5"/>
  <c r="R236" i="5" s="1"/>
  <c r="Q236" i="5"/>
  <c r="X140" i="5"/>
  <c r="R140" i="5" s="1"/>
  <c r="Q140" i="5"/>
  <c r="X55" i="5"/>
  <c r="R55" i="5" s="1"/>
  <c r="Q55" i="5"/>
  <c r="X144" i="9"/>
  <c r="R144" i="9" s="1"/>
  <c r="Q144" i="9"/>
  <c r="X266" i="5"/>
  <c r="R266" i="5" s="1"/>
  <c r="Q266" i="5"/>
  <c r="X170" i="5"/>
  <c r="R170" i="5" s="1"/>
  <c r="Q170" i="5"/>
  <c r="X85" i="5"/>
  <c r="R85" i="5" s="1"/>
  <c r="Q85" i="5"/>
  <c r="Q196" i="9"/>
  <c r="X64" i="9"/>
  <c r="R64" i="9" s="1"/>
  <c r="Q64" i="9"/>
  <c r="X296" i="5"/>
  <c r="R296" i="5" s="1"/>
  <c r="Q296" i="5"/>
  <c r="X201" i="5"/>
  <c r="R201" i="5" s="1"/>
  <c r="Q201" i="5"/>
  <c r="X115" i="5"/>
  <c r="R115" i="5" s="1"/>
  <c r="Q115" i="5"/>
  <c r="X231" i="5"/>
  <c r="R231" i="5" s="1"/>
  <c r="Q231" i="5"/>
  <c r="X81" i="5"/>
  <c r="R81" i="5" s="1"/>
  <c r="Q81" i="5"/>
  <c r="X277" i="5"/>
  <c r="R277" i="5" s="1"/>
  <c r="Q277" i="5"/>
  <c r="X226" i="5"/>
  <c r="R226" i="5" s="1"/>
  <c r="Q226" i="5"/>
  <c r="X45" i="5"/>
  <c r="R45" i="5" s="1"/>
  <c r="Q45" i="5"/>
  <c r="X136" i="9"/>
  <c r="R136" i="9" s="1"/>
  <c r="Q136" i="9"/>
  <c r="X273" i="5"/>
  <c r="R273" i="5" s="1"/>
  <c r="Q273" i="5"/>
  <c r="X86" i="9"/>
  <c r="R86" i="9" s="1"/>
  <c r="X292" i="5"/>
  <c r="R292" i="5" s="1"/>
  <c r="Q292" i="5"/>
  <c r="X111" i="5"/>
  <c r="R111" i="5" s="1"/>
  <c r="Q111" i="5"/>
  <c r="X28" i="9"/>
  <c r="R28" i="9" s="1"/>
  <c r="Q28" i="9"/>
  <c r="X50" i="5"/>
  <c r="R50" i="5" s="1"/>
  <c r="Q50" i="5"/>
  <c r="X321" i="5"/>
  <c r="R321" i="5" s="1"/>
  <c r="Q321" i="5"/>
  <c r="X78" i="5"/>
  <c r="R78" i="5" s="1"/>
  <c r="Q78" i="5"/>
  <c r="X223" i="5"/>
  <c r="R223" i="5" s="1"/>
  <c r="Q223" i="5"/>
  <c r="Q108" i="9" l="1"/>
  <c r="Q39" i="9"/>
  <c r="X108" i="9"/>
  <c r="R108" i="9" s="1"/>
  <c r="X126" i="9"/>
  <c r="R126" i="9" s="1"/>
  <c r="P8" i="8"/>
  <c r="Q86" i="9"/>
  <c r="Q276" i="9"/>
  <c r="Q113" i="9"/>
  <c r="Q176" i="9"/>
  <c r="Q104" i="9"/>
  <c r="X51" i="9"/>
  <c r="R51" i="9" s="1"/>
  <c r="L10" i="9"/>
  <c r="Q166" i="9"/>
  <c r="X151" i="9"/>
  <c r="R151" i="9" s="1"/>
  <c r="Q84" i="9"/>
  <c r="Q160" i="5"/>
  <c r="Q156" i="9"/>
  <c r="Q252" i="9"/>
  <c r="X46" i="9"/>
  <c r="R46" i="9" s="1"/>
  <c r="X84" i="9"/>
  <c r="R84" i="9" s="1"/>
  <c r="F31" i="13"/>
  <c r="G31" i="13" s="1"/>
  <c r="E31" i="13"/>
  <c r="U25" i="3"/>
  <c r="L9" i="9"/>
  <c r="L18" i="9"/>
  <c r="L30" i="9"/>
  <c r="L34" i="9"/>
  <c r="L28" i="9"/>
  <c r="L21" i="9"/>
  <c r="L25" i="9"/>
  <c r="L27" i="9"/>
  <c r="L13" i="9"/>
  <c r="L14" i="9"/>
  <c r="L17" i="9"/>
  <c r="L23" i="9"/>
  <c r="L16" i="9"/>
  <c r="L33" i="9"/>
  <c r="L31" i="9"/>
  <c r="L22" i="9"/>
  <c r="L32" i="9"/>
  <c r="Q14" i="9"/>
  <c r="E12" i="13" a="1"/>
  <c r="E12" i="13" s="1"/>
  <c r="E30" i="13" s="1"/>
  <c r="L26" i="9"/>
  <c r="W23" i="8"/>
  <c r="Q23" i="8" s="1"/>
  <c r="E11" i="13" a="1"/>
  <c r="E11" i="13" s="1"/>
  <c r="Q35" i="5"/>
  <c r="Q316" i="5"/>
  <c r="Q59" i="5"/>
  <c r="P32" i="8"/>
  <c r="Q24" i="5"/>
  <c r="Q11" i="5"/>
  <c r="Q304" i="9"/>
  <c r="Q69" i="9"/>
  <c r="Q132" i="9"/>
  <c r="Q18" i="5"/>
  <c r="X39" i="9"/>
  <c r="R39" i="9" s="1"/>
  <c r="X33" i="9"/>
  <c r="R33" i="9" s="1"/>
  <c r="X157" i="5"/>
  <c r="R157" i="5" s="1"/>
  <c r="Q90" i="9"/>
  <c r="Q183" i="9"/>
  <c r="Q17" i="9"/>
  <c r="X90" i="9"/>
  <c r="R90" i="9" s="1"/>
  <c r="X17" i="9"/>
  <c r="R17" i="9" s="1"/>
  <c r="Q223" i="9"/>
  <c r="Q133" i="9"/>
  <c r="Q136" i="5"/>
  <c r="X237" i="5"/>
  <c r="R237" i="5" s="1"/>
  <c r="X104" i="9"/>
  <c r="R104" i="9" s="1"/>
  <c r="P36" i="8"/>
  <c r="X40" i="9"/>
  <c r="R40" i="9" s="1"/>
  <c r="X53" i="5"/>
  <c r="R53" i="5" s="1"/>
  <c r="X147" i="9"/>
  <c r="R147" i="9" s="1"/>
  <c r="Q30" i="9"/>
  <c r="Q197" i="9"/>
  <c r="Q217" i="9"/>
  <c r="X133" i="9"/>
  <c r="R133" i="9" s="1"/>
  <c r="X14" i="9"/>
  <c r="R14" i="9" s="1"/>
  <c r="Q147" i="9"/>
  <c r="X34" i="9"/>
  <c r="R34" i="9" s="1"/>
  <c r="Q82" i="9"/>
  <c r="Q259" i="9"/>
  <c r="Q19" i="9"/>
  <c r="Q77" i="5"/>
  <c r="Q273" i="9"/>
  <c r="Q248" i="9"/>
  <c r="X30" i="9"/>
  <c r="R30" i="9" s="1"/>
  <c r="X197" i="9"/>
  <c r="R197" i="9" s="1"/>
  <c r="X217" i="9"/>
  <c r="R217" i="9" s="1"/>
  <c r="Q268" i="5"/>
  <c r="Q16" i="9"/>
  <c r="Q40" i="9"/>
  <c r="Q34" i="9"/>
  <c r="X82" i="9"/>
  <c r="R82" i="9" s="1"/>
  <c r="X259" i="9"/>
  <c r="R259" i="9" s="1"/>
  <c r="X19" i="9"/>
  <c r="R19" i="9" s="1"/>
  <c r="Q126" i="9"/>
  <c r="Q13" i="9"/>
  <c r="Q142" i="9"/>
  <c r="X248" i="9"/>
  <c r="R248" i="9" s="1"/>
  <c r="Q46" i="9"/>
  <c r="Q151" i="9"/>
  <c r="X16" i="9"/>
  <c r="R16" i="9" s="1"/>
  <c r="Q100" i="9"/>
  <c r="Q142" i="5"/>
  <c r="Q10" i="9"/>
  <c r="Q43" i="9"/>
  <c r="X100" i="9"/>
  <c r="R100" i="9" s="1"/>
  <c r="Q163" i="9"/>
  <c r="X31" i="9"/>
  <c r="R31" i="9" s="1"/>
  <c r="Q99" i="9"/>
  <c r="Q51" i="9"/>
  <c r="Q234" i="9"/>
  <c r="X10" i="9"/>
  <c r="R10" i="9" s="1"/>
  <c r="X43" i="9"/>
  <c r="R43" i="9" s="1"/>
  <c r="X163" i="9"/>
  <c r="R163" i="9" s="1"/>
  <c r="Q66" i="9"/>
  <c r="X300" i="9"/>
  <c r="R300" i="9" s="1"/>
  <c r="X183" i="9"/>
  <c r="R183" i="9" s="1"/>
  <c r="X66" i="9"/>
  <c r="R66" i="9" s="1"/>
  <c r="Q81" i="9"/>
  <c r="Q70" i="5"/>
  <c r="Q148" i="9"/>
  <c r="Q184" i="9"/>
  <c r="Q59" i="9"/>
  <c r="Q298" i="9"/>
  <c r="X148" i="9"/>
  <c r="R148" i="9" s="1"/>
  <c r="X184" i="9"/>
  <c r="R184" i="9" s="1"/>
  <c r="X59" i="9"/>
  <c r="R59" i="9" s="1"/>
  <c r="X298" i="9"/>
  <c r="R298" i="9" s="1"/>
  <c r="Q33" i="9"/>
  <c r="R33" i="10"/>
  <c r="Q179" i="9"/>
  <c r="X302" i="9"/>
  <c r="R302" i="9" s="1"/>
  <c r="X83" i="9"/>
  <c r="R83" i="9" s="1"/>
  <c r="X292" i="9"/>
  <c r="R292" i="9" s="1"/>
  <c r="Q90" i="5"/>
  <c r="Q202" i="9"/>
  <c r="X145" i="9"/>
  <c r="R145" i="9" s="1"/>
  <c r="Q302" i="9"/>
  <c r="Q83" i="9"/>
  <c r="X274" i="9"/>
  <c r="R274" i="9" s="1"/>
  <c r="Q117" i="9"/>
  <c r="X117" i="9"/>
  <c r="R117" i="9" s="1"/>
  <c r="X179" i="9"/>
  <c r="R179" i="9" s="1"/>
  <c r="Q48" i="9"/>
  <c r="Q275" i="9"/>
  <c r="Q25" i="9"/>
  <c r="Q299" i="9"/>
  <c r="Q284" i="9"/>
  <c r="X277" i="9"/>
  <c r="R277" i="9" s="1"/>
  <c r="X202" i="9"/>
  <c r="R202" i="9" s="1"/>
  <c r="Q253" i="9"/>
  <c r="Q191" i="9"/>
  <c r="Q305" i="5"/>
  <c r="Q39" i="5"/>
  <c r="Q229" i="9"/>
  <c r="X284" i="9"/>
  <c r="R284" i="9" s="1"/>
  <c r="X253" i="9"/>
  <c r="R253" i="9" s="1"/>
  <c r="X191" i="9"/>
  <c r="R191" i="9" s="1"/>
  <c r="X229" i="9"/>
  <c r="R229" i="9" s="1"/>
  <c r="Q192" i="9"/>
  <c r="Q22" i="9"/>
  <c r="Q22" i="5"/>
  <c r="Q274" i="9"/>
  <c r="Q44" i="9"/>
  <c r="Q277" i="9"/>
  <c r="X192" i="9"/>
  <c r="R192" i="9" s="1"/>
  <c r="X22" i="9"/>
  <c r="R22" i="9" s="1"/>
  <c r="X44" i="9"/>
  <c r="R44" i="9" s="1"/>
  <c r="X69" i="9"/>
  <c r="R69" i="9" s="1"/>
  <c r="X29" i="9"/>
  <c r="R29" i="9" s="1"/>
  <c r="Q235" i="9"/>
  <c r="Q187" i="9"/>
  <c r="X196" i="9"/>
  <c r="R196" i="9" s="1"/>
  <c r="X45" i="9"/>
  <c r="R45" i="9" s="1"/>
  <c r="X99" i="9"/>
  <c r="R99" i="9" s="1"/>
  <c r="X304" i="9"/>
  <c r="R304" i="9" s="1"/>
  <c r="Q271" i="9"/>
  <c r="Q278" i="9"/>
  <c r="X132" i="9"/>
  <c r="R132" i="9" s="1"/>
  <c r="Q255" i="9"/>
  <c r="Q9" i="9"/>
  <c r="Q238" i="9"/>
  <c r="X278" i="9"/>
  <c r="R278" i="9" s="1"/>
  <c r="X238" i="9"/>
  <c r="R238" i="9" s="1"/>
  <c r="Q264" i="9"/>
  <c r="X255" i="9"/>
  <c r="R255" i="9" s="1"/>
  <c r="X9" i="9"/>
  <c r="R9" i="9" s="1"/>
  <c r="Q31" i="9"/>
  <c r="X264" i="9"/>
  <c r="R264" i="9" s="1"/>
  <c r="Q158" i="5"/>
  <c r="Q89" i="5"/>
  <c r="E28" i="13"/>
  <c r="D28" i="13"/>
  <c r="F28" i="13"/>
  <c r="Q38" i="9"/>
  <c r="X246" i="9"/>
  <c r="R246" i="9" s="1"/>
  <c r="Q267" i="9"/>
  <c r="Q98" i="9"/>
  <c r="Q68" i="9"/>
  <c r="Q207" i="9"/>
  <c r="X134" i="5"/>
  <c r="R134" i="5" s="1"/>
  <c r="Q57" i="5"/>
  <c r="X207" i="9"/>
  <c r="R207" i="9" s="1"/>
  <c r="Q246" i="9"/>
  <c r="X68" i="9"/>
  <c r="R68" i="9" s="1"/>
  <c r="X227" i="9"/>
  <c r="R227" i="9" s="1"/>
  <c r="Q215" i="5"/>
  <c r="Q70" i="9"/>
  <c r="Q103" i="9"/>
  <c r="Q20" i="5"/>
  <c r="Q101" i="9"/>
  <c r="Q212" i="9"/>
  <c r="X267" i="9"/>
  <c r="R267" i="9" s="1"/>
  <c r="Q62" i="9"/>
  <c r="Q296" i="9"/>
  <c r="X14" i="5"/>
  <c r="R14" i="5" s="1"/>
  <c r="X70" i="9"/>
  <c r="R70" i="9" s="1"/>
  <c r="X103" i="9"/>
  <c r="R103" i="9" s="1"/>
  <c r="X101" i="9"/>
  <c r="R101" i="9" s="1"/>
  <c r="Q54" i="9"/>
  <c r="Q173" i="9"/>
  <c r="X81" i="9"/>
  <c r="R81" i="9" s="1"/>
  <c r="X98" i="9"/>
  <c r="R98" i="9" s="1"/>
  <c r="Q162" i="9"/>
  <c r="Q295" i="9"/>
  <c r="Q11" i="9"/>
  <c r="X162" i="9"/>
  <c r="R162" i="9" s="1"/>
  <c r="X62" i="9"/>
  <c r="R62" i="9" s="1"/>
  <c r="X296" i="9"/>
  <c r="R296" i="9" s="1"/>
  <c r="X54" i="9"/>
  <c r="R54" i="9" s="1"/>
  <c r="X173" i="9"/>
  <c r="R173" i="9" s="1"/>
  <c r="X295" i="9"/>
  <c r="R295" i="9" s="1"/>
  <c r="X11" i="9"/>
  <c r="R11" i="9" s="1"/>
  <c r="Q292" i="9"/>
  <c r="Q111" i="9"/>
  <c r="Q230" i="9"/>
  <c r="Q293" i="9"/>
  <c r="X293" i="9"/>
  <c r="R293" i="9" s="1"/>
  <c r="X230" i="9"/>
  <c r="R230" i="9" s="1"/>
  <c r="X111" i="9"/>
  <c r="R111" i="9" s="1"/>
  <c r="X235" i="9"/>
  <c r="R235" i="9" s="1"/>
  <c r="Q21" i="9"/>
  <c r="Q133" i="5"/>
  <c r="Q23" i="9"/>
  <c r="X21" i="9"/>
  <c r="R21" i="9" s="1"/>
  <c r="Q199" i="9"/>
  <c r="Q194" i="9"/>
  <c r="X27" i="9"/>
  <c r="R27" i="9" s="1"/>
  <c r="X23" i="9"/>
  <c r="R23" i="9" s="1"/>
  <c r="Q213" i="9"/>
  <c r="X199" i="9"/>
  <c r="R199" i="9" s="1"/>
  <c r="X194" i="9"/>
  <c r="R194" i="9" s="1"/>
  <c r="X154" i="9"/>
  <c r="R154" i="9" s="1"/>
  <c r="X213" i="9"/>
  <c r="R213" i="9" s="1"/>
  <c r="X212" i="9"/>
  <c r="R212" i="9" s="1"/>
  <c r="Q87" i="9"/>
  <c r="W13" i="8"/>
  <c r="Q13" i="8" s="1"/>
  <c r="Q171" i="9"/>
  <c r="Q210" i="9"/>
  <c r="Q280" i="9"/>
  <c r="X210" i="9"/>
  <c r="R210" i="9" s="1"/>
  <c r="Q163" i="5"/>
  <c r="Q95" i="9"/>
  <c r="X186" i="9"/>
  <c r="R186" i="9" s="1"/>
  <c r="X95" i="9"/>
  <c r="R95" i="9" s="1"/>
  <c r="X87" i="9"/>
  <c r="R87" i="9" s="1"/>
  <c r="X171" i="9"/>
  <c r="R171" i="9" s="1"/>
  <c r="Q203" i="9"/>
  <c r="X280" i="9"/>
  <c r="R280" i="9" s="1"/>
  <c r="X203" i="9"/>
  <c r="R203" i="9" s="1"/>
  <c r="Q188" i="9"/>
  <c r="Q75" i="9"/>
  <c r="Q283" i="9"/>
  <c r="X268" i="9"/>
  <c r="R268" i="9" s="1"/>
  <c r="X188" i="9"/>
  <c r="R188" i="9" s="1"/>
  <c r="Q92" i="9"/>
  <c r="X75" i="9"/>
  <c r="R75" i="9" s="1"/>
  <c r="X283" i="9"/>
  <c r="R283" i="9" s="1"/>
  <c r="X92" i="9"/>
  <c r="R92" i="9" s="1"/>
  <c r="Q36" i="9"/>
  <c r="Q208" i="9"/>
  <c r="X208" i="9"/>
  <c r="R208" i="9" s="1"/>
  <c r="Q268" i="9"/>
  <c r="Q186" i="9"/>
  <c r="Q200" i="5"/>
  <c r="Q311" i="5"/>
  <c r="Q220" i="5"/>
  <c r="Q21" i="5"/>
  <c r="W34" i="8"/>
  <c r="Q34" i="8" s="1"/>
  <c r="Q318" i="5"/>
  <c r="Q87" i="5"/>
  <c r="Q120" i="5"/>
  <c r="Q290" i="9"/>
  <c r="X213" i="5"/>
  <c r="R213" i="5" s="1"/>
  <c r="X129" i="9"/>
  <c r="R129" i="9" s="1"/>
  <c r="X71" i="9"/>
  <c r="R71" i="9" s="1"/>
  <c r="Q154" i="9"/>
  <c r="Q27" i="9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Q96" i="5"/>
  <c r="Q52" i="9"/>
  <c r="Q71" i="9"/>
  <c r="Q219" i="5"/>
  <c r="Q129" i="9"/>
  <c r="Q224" i="9"/>
  <c r="X32" i="5"/>
  <c r="R32" i="5" s="1"/>
  <c r="X224" i="9"/>
  <c r="R224" i="9" s="1"/>
  <c r="Q124" i="9"/>
  <c r="X124" i="9"/>
  <c r="R124" i="9" s="1"/>
  <c r="Q198" i="9"/>
  <c r="Q15" i="9"/>
  <c r="X15" i="9"/>
  <c r="R15" i="9" s="1"/>
  <c r="X198" i="9"/>
  <c r="R198" i="9" s="1"/>
  <c r="Q222" i="9"/>
  <c r="X222" i="9"/>
  <c r="R222" i="9" s="1"/>
  <c r="E8" i="13" l="1" a="1"/>
  <c r="E8" i="13" s="1"/>
  <c r="U24" i="3"/>
  <c r="D30" i="13"/>
  <c r="F30" i="13"/>
  <c r="F29" i="13"/>
  <c r="U23" i="3"/>
  <c r="U4" i="3" s="1"/>
  <c r="E19" i="13" s="1"/>
  <c r="D29" i="13"/>
  <c r="E29" i="13"/>
  <c r="G28" i="13"/>
  <c r="G30" i="13" l="1"/>
  <c r="G2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<sst xmlns="http://schemas.openxmlformats.org/spreadsheetml/2006/main" count="1318" uniqueCount="378">
  <si>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</si>
  <si>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</si>
  <si>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</si>
  <si>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</si>
  <si>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</si>
  <si>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</si>
  <si>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</si>
  <si>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</si>
  <si>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</si>
  <si>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</si>
  <si>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</si>
  <si>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</si>
  <si>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</si>
  <si>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</si>
  <si>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</si>
  <si>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</si>
  <si>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</si>
  <si>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</si>
  <si>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</si>
  <si>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</si>
  <si>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</si>
  <si>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</si>
  <si>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</si>
  <si>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</si>
  <si>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</si>
  <si>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</si>
  <si>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</si>
  <si>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</si>
  <si>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</si>
  <si>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</si>
  <si>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</si>
  <si>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</si>
  <si>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</si>
  <si>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</si>
  <si>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</si>
  <si>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</si>
  <si>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</si>
  <si>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</si>
  <si>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</si>
  <si>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</si>
  <si>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</si>
  <si>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</si>
  <si>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</si>
  <si>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</si>
  <si>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</si>
  <si>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</si>
  <si>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</si>
  <si>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</si>
  <si>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</si>
  <si>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</si>
  <si>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</si>
  <si>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</si>
  <si>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</si>
  <si>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</si>
  <si>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</si>
  <si>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</si>
  <si>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</si>
  <si>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</si>
  <si>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</si>
  <si>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</si>
  <si>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</si>
  <si>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</si>
  <si>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</si>
  <si>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</si>
  <si>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</si>
  <si>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</si>
  <si>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</si>
  <si>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</si>
  <si>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</si>
  <si>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</si>
  <si>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</si>
  <si>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</si>
  <si>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</si>
  <si>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</si>
  <si>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</si>
  <si>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</si>
  <si>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</si>
  <si>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</si>
  <si>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</si>
  <si>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</si>
  <si>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</si>
  <si>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</si>
  <si>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</si>
  <si>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</si>
  <si>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</si>
  <si>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</si>
  <si>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</si>
  <si>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</si>
  <si>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</si>
  <si>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</si>
  <si>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</si>
  <si>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</si>
  <si>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</si>
  <si>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</si>
  <si>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</si>
  <si>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</si>
  <si>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</si>
  <si>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</si>
  <si>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</si>
  <si>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</si>
  <si>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</si>
  <si>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</si>
  <si>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</si>
  <si>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</si>
  <si>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</si>
  <si>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</si>
  <si>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</si>
  <si>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</si>
  <si>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</si>
  <si>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</si>
  <si>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</si>
  <si>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</si>
  <si>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</si>
  <si>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</si>
  <si>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</si>
  <si>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</si>
  <si>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</si>
  <si>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</si>
  <si>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</si>
  <si>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</si>
  <si>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</si>
  <si>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</si>
  <si>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</si>
  <si>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</si>
  <si>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</si>
  <si>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</si>
  <si>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</si>
  <si>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</si>
  <si>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</si>
  <si>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</si>
  <si>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</si>
  <si>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</si>
  <si>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</si>
  <si>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</si>
  <si>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</si>
  <si>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</si>
  <si>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</si>
  <si>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</si>
  <si>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</si>
  <si>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</si>
  <si>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</si>
  <si>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</si>
  <si>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</si>
  <si>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</si>
  <si>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</si>
  <si>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</si>
  <si>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</si>
  <si>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</si>
  <si>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</si>
  <si>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</si>
  <si>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</si>
  <si>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</si>
  <si>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</si>
  <si>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</si>
  <si>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</si>
  <si>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</si>
  <si>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</si>
  <si>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</si>
  <si>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</si>
  <si>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</si>
  <si>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</si>
  <si>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</si>
  <si>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</si>
  <si>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</si>
  <si>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</si>
  <si>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</si>
  <si>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</si>
  <si>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</si>
  <si>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</si>
  <si>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</si>
  <si>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</si>
  <si>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</si>
  <si>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</si>
  <si>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</si>
  <si>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</si>
  <si>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</si>
  <si>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</si>
  <si>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</si>
  <si>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</si>
  <si>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</si>
  <si>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</si>
  <si>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</si>
  <si>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</si>
  <si>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</si>
  <si>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</si>
  <si>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</si>
  <si>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</si>
  <si>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</si>
  <si>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</si>
  <si>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</si>
  <si>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</si>
  <si>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</si>
  <si>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</si>
  <si>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</si>
  <si>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</si>
  <si>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</si>
  <si>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</si>
  <si>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</si>
  <si>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</si>
  <si>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</si>
  <si>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</si>
  <si>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</si>
  <si>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</si>
  <si>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</si>
  <si>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</si>
  <si>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</si>
  <si>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</si>
  <si>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</si>
  <si>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</si>
  <si>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</si>
  <si>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</si>
  <si>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</si>
  <si>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</si>
  <si>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</si>
  <si>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</si>
  <si>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</si>
  <si>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</si>
  <si>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</si>
  <si>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</si>
  <si>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</si>
  <si>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</si>
  <si>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</si>
  <si>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</si>
  <si>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</si>
  <si>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</si>
  <si>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</si>
  <si>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</si>
  <si>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</si>
  <si>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</si>
  <si>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</si>
  <si>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</si>
  <si>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</si>
  <si>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</si>
  <si>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</si>
  <si>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</si>
  <si>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</si>
  <si>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</si>
  <si>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</si>
  <si>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</si>
  <si>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</si>
  <si>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</si>
  <si>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</si>
  <si>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</si>
  <si>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</si>
  <si>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</si>
  <si>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</si>
  <si>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</si>
  <si>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</si>
  <si>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</si>
  <si>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</si>
  <si>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</si>
  <si>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</si>
  <si>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</si>
  <si>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</si>
  <si>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</si>
  <si>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</si>
  <si>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</si>
  <si>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</si>
  <si>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</si>
  <si>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</si>
  <si>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</si>
  <si>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</si>
  <si>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</si>
  <si>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</si>
  <si>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</si>
  <si>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</si>
  <si>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</si>
  <si>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</t>
  </si>
  <si>
    <t>Single phase - where United Energy is not the metering coordinator</t>
  </si>
  <si>
    <t>SPHCBG</t>
  </si>
  <si>
    <t>Multi-phase DC - where United Energy is not the metering coordinator</t>
  </si>
  <si>
    <t>MPHCBG</t>
  </si>
  <si>
    <t>Multi-phase CT - where United Energy is not the metering coordinator</t>
  </si>
  <si>
    <t>BCCCTB</t>
  </si>
  <si>
    <t>SPNRPB</t>
  </si>
  <si>
    <t>MPNRPB</t>
  </si>
  <si>
    <t>BCNCTB</t>
  </si>
  <si>
    <t>Meter/NMI/site investigation</t>
  </si>
  <si>
    <t>MNSIB</t>
  </si>
  <si>
    <t>Meter accuracy test</t>
  </si>
  <si>
    <t>METAB</t>
  </si>
  <si>
    <t>Meter accuracy test - additional meters</t>
  </si>
  <si>
    <t>METAAB</t>
  </si>
  <si>
    <t>Special reading</t>
  </si>
  <si>
    <t>SPECRD</t>
  </si>
  <si>
    <t>Remote meter reconfiguration</t>
  </si>
  <si>
    <t>MECFRM</t>
  </si>
  <si>
    <t>Manual re-energisation (including customer transfer)</t>
  </si>
  <si>
    <t>RECFIB</t>
  </si>
  <si>
    <t>Manual re-energisation (same day)</t>
  </si>
  <si>
    <t>SPRER</t>
  </si>
  <si>
    <t>Manual de-energisation</t>
  </si>
  <si>
    <t>DEENBH</t>
  </si>
  <si>
    <t>Failed field visit for lower cost services (simple tasks)</t>
  </si>
  <si>
    <t>SVFFB</t>
  </si>
  <si>
    <t>Isolation of supply or reconnection, excluding HV (single)</t>
  </si>
  <si>
    <t>SVIRSB</t>
  </si>
  <si>
    <t>Isolation of supply and reconnection after isolation, excluding HV (same day)</t>
  </si>
  <si>
    <t>SVIRDB</t>
  </si>
  <si>
    <t>Standard alteration, &lt;60 minutes</t>
  </si>
  <si>
    <t>SVSAB</t>
  </si>
  <si>
    <t>Complex alteration, &gt; 60 minutes</t>
  </si>
  <si>
    <t>SVCAB</t>
  </si>
  <si>
    <t>Failed field visit (complex tasks)</t>
  </si>
  <si>
    <t>SVFVB</t>
  </si>
  <si>
    <t>Installation of possum guards</t>
  </si>
  <si>
    <t>POSGRD</t>
  </si>
  <si>
    <t>After hours</t>
  </si>
  <si>
    <t>Single phase - where United Energy is not the metering coordinator - after hours</t>
  </si>
  <si>
    <t>SPHCAG</t>
  </si>
  <si>
    <t>Multi-phase DC - where United Energy is not the metering coordinator - after hours</t>
  </si>
  <si>
    <t>MPHCAG</t>
  </si>
  <si>
    <t>Multi-phase CT - where United Energy is not the metering coordinator - after hours</t>
  </si>
  <si>
    <t>BCCCTA</t>
  </si>
  <si>
    <t>SPNRPA</t>
  </si>
  <si>
    <t>MPNRPA</t>
  </si>
  <si>
    <t>BCNCTA</t>
  </si>
  <si>
    <t>Meter/NMI/site investigation - after hours</t>
  </si>
  <si>
    <t>MNSIA</t>
  </si>
  <si>
    <t>Meter accuracy test - after hours</t>
  </si>
  <si>
    <t>METAA</t>
  </si>
  <si>
    <t>Manual re-energisation (including customer transfer) - after hours</t>
  </si>
  <si>
    <t>RECFAG</t>
  </si>
  <si>
    <t>Isolation of supply or reconnection, excluding HV (single) - after hours</t>
  </si>
  <si>
    <t>SVISRA</t>
  </si>
  <si>
    <t>Standard alteration, &lt;60 minutes - after hours</t>
  </si>
  <si>
    <t>SVSAA</t>
  </si>
  <si>
    <t>Complex alteration, &gt; 60 minutes - after hours</t>
  </si>
  <si>
    <t>SVCAA</t>
  </si>
  <si>
    <t>Failed field visit (unable to perform customer requested task)  - after hours</t>
  </si>
  <si>
    <t>SVFVA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</si>
  <si>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</si>
  <si>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</si>
  <si>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</si>
  <si>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</si>
  <si>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</si>
  <si>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</si>
  <si>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Technical - after hours</t>
  </si>
  <si>
    <t>Engineer - after hours</t>
  </si>
  <si>
    <t>Senior engineer - after hours</t>
  </si>
  <si>
    <t>Mercury vapour 80 watt</t>
  </si>
  <si>
    <t>Sodium high pressure 150 watt</t>
  </si>
  <si>
    <t>Sodium high pressure 250 watt</t>
  </si>
  <si>
    <t>Fluorescent 2x20 watt</t>
  </si>
  <si>
    <t>Fluorescent 3x20 watt</t>
  </si>
  <si>
    <t>Mercury vapour 50 watt</t>
  </si>
  <si>
    <t>Mercury vapour 125 watt</t>
  </si>
  <si>
    <t>Mercury vapour 250 watt</t>
  </si>
  <si>
    <t>Mercury vapour 400 watt</t>
  </si>
  <si>
    <t>Mercury vapour 700 watt</t>
  </si>
  <si>
    <t>Sodium High Pressure 70 watt</t>
  </si>
  <si>
    <t>Sodium High Pressure 100 watt</t>
  </si>
  <si>
    <t>Sodium High Pressure 400 watt</t>
  </si>
  <si>
    <t>Metal halide 70 watt</t>
  </si>
  <si>
    <t>Metal halide 100 watt</t>
  </si>
  <si>
    <t>Metal halide 150 watt</t>
  </si>
  <si>
    <t>Metal halide 250 watt</t>
  </si>
  <si>
    <t>Metal halide 400 watt</t>
  </si>
  <si>
    <t>T5 2X14W</t>
  </si>
  <si>
    <t>T5 2X24W</t>
  </si>
  <si>
    <t>CF32</t>
  </si>
  <si>
    <t>CF42</t>
  </si>
  <si>
    <t>Category P LED Standard Output</t>
  </si>
  <si>
    <t>Category P LED High Output</t>
  </si>
  <si>
    <t xml:space="preserve">Category V LED L1 Standard Output </t>
  </si>
  <si>
    <t>Category V LED L2 Medium Output</t>
  </si>
  <si>
    <t xml:space="preserve">Category V LED L4 High Output </t>
  </si>
  <si>
    <t>WDV</t>
  </si>
  <si>
    <t>Avoided cost</t>
  </si>
  <si>
    <t>AMI single phase</t>
  </si>
  <si>
    <t>Exit fee</t>
  </si>
  <si>
    <t>MEASPB</t>
  </si>
  <si>
    <t>AMI three phase</t>
  </si>
  <si>
    <t>MEA3PB</t>
  </si>
  <si>
    <t>AMI three phase current transformer</t>
  </si>
  <si>
    <t>MEACTB</t>
  </si>
  <si>
    <t>Basic or MRIM</t>
  </si>
  <si>
    <t>MEBMB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</si>
</sst>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80" fontId="5" fillId="8" borderId="5" xfId="2" applyNumberFormat="1" applyFont="1" applyFill="1" applyBorder="1" applyAlignment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ilias\AppData\Local\Microsoft\Windows\INetCache\Content.Outlook\S3CMBV83\Old%20ACS\Attachment%20D%20&#8211;%20United%20Energy%20&#8211;%20FINAL%20&#8211;%202022-23%20annual%20ACS%20pricing%20model%20&#8211;%206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ilias\AppData\Local\Microsoft\Windows\INetCache\Content.Outlook\S3CMBV83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 - ACS"/>
      <sheetName val="General Inputs"/>
      <sheetName val="Ancillary Network Services"/>
      <sheetName val="Labour Rates"/>
      <sheetName val="Public Lighting"/>
      <sheetName val="Metering"/>
      <sheetName val="Lookup Table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tabSelected="1" zoomScaleNormal="100" workbookViewId="0">
      <selection activeCell="C2" sqref="C2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145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United Energy 2023–24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41" t="s">
        <v>146</v>
      </c>
      <c r="J10" s="241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40"/>
      <c r="J11" s="240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39" t="s">
        <v>136</v>
      </c>
      <c r="J12" s="239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39" t="s">
        <v>138</v>
      </c>
      <c r="J13" s="239"/>
    </row>
    <row r="14" spans="1:53" ht="11.25" customHeight="1" x14ac:dyDescent="0.2">
      <c r="C14" s="114"/>
      <c r="D14" s="89"/>
      <c r="E14" s="88" t="s">
        <v>139</v>
      </c>
      <c r="F14" s="89"/>
      <c r="G14" s="106">
        <v>1.1000000000000001</v>
      </c>
      <c r="H14" s="107">
        <v>44621</v>
      </c>
      <c r="I14" s="243" t="s">
        <v>246</v>
      </c>
      <c r="J14" s="243"/>
    </row>
    <row r="15" spans="1:53" ht="11.25" customHeight="1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42" t="s">
        <v>247</v>
      </c>
      <c r="J15" s="242"/>
    </row>
    <row r="16" spans="1:53" x14ac:dyDescent="0.2">
      <c r="C16" s="116"/>
      <c r="D16" s="89"/>
      <c r="E16" s="88" t="s">
        <v>141</v>
      </c>
      <c r="F16" s="89"/>
      <c r="G16" s="109">
        <v>2</v>
      </c>
      <c r="H16" s="110">
        <v>44896</v>
      </c>
      <c r="I16" s="240" t="s">
        <v>142</v>
      </c>
      <c r="J16" s="240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40" t="s">
        <v>143</v>
      </c>
      <c r="J17" s="240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40" t="s">
        <v>144</v>
      </c>
      <c r="J18" s="240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147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249</v>
      </c>
      <c r="D22" s="89"/>
      <c r="E22" s="89" t="s">
        <v>250</v>
      </c>
      <c r="F22" s="89"/>
      <c r="G22" s="109"/>
      <c r="H22" s="118"/>
      <c r="I22" s="210"/>
      <c r="J22" s="210"/>
    </row>
    <row r="23" spans="1:53" x14ac:dyDescent="0.2">
      <c r="C23" s="133" t="s">
        <v>152</v>
      </c>
      <c r="D23" s="89"/>
      <c r="E23" s="89" t="s">
        <v>153</v>
      </c>
      <c r="F23" s="89"/>
      <c r="G23" s="109"/>
      <c r="H23" s="118"/>
      <c r="I23" s="111"/>
      <c r="J23" s="111"/>
    </row>
    <row r="24" spans="1:53" x14ac:dyDescent="0.2">
      <c r="C24" s="133" t="s">
        <v>148</v>
      </c>
      <c r="D24" s="89"/>
      <c r="E24" s="89" t="s">
        <v>154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155</v>
      </c>
      <c r="F25" s="89"/>
      <c r="G25" s="109"/>
      <c r="H25" s="118"/>
      <c r="I25" s="111"/>
      <c r="J25" s="111"/>
    </row>
    <row r="26" spans="1:53" x14ac:dyDescent="0.2">
      <c r="C26" s="133" t="s">
        <v>149</v>
      </c>
      <c r="D26" s="89"/>
      <c r="E26" s="89" t="s">
        <v>156</v>
      </c>
      <c r="F26" s="89"/>
      <c r="G26" s="109"/>
      <c r="H26" s="118"/>
      <c r="I26" s="111"/>
      <c r="J26" s="111"/>
    </row>
    <row r="27" spans="1:53" x14ac:dyDescent="0.2">
      <c r="C27" s="133" t="s">
        <v>150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158</v>
      </c>
      <c r="D28" s="89"/>
      <c r="E28" s="89" t="s">
        <v>159</v>
      </c>
      <c r="F28" s="89"/>
      <c r="G28" s="109"/>
      <c r="H28" s="118"/>
      <c r="I28" s="111"/>
      <c r="J28" s="111"/>
    </row>
    <row r="29" spans="1:53" x14ac:dyDescent="0.2">
      <c r="C29" s="133" t="s">
        <v>243</v>
      </c>
      <c r="D29" s="89"/>
      <c r="E29" s="89" t="s">
        <v>244</v>
      </c>
      <c r="F29" s="89"/>
      <c r="G29" s="109"/>
      <c r="H29" s="118"/>
      <c r="I29" s="192"/>
      <c r="J29" s="192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160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161</v>
      </c>
      <c r="D33" s="128"/>
      <c r="E33" s="128"/>
      <c r="F33" s="89"/>
      <c r="G33" s="129" t="s">
        <v>176</v>
      </c>
      <c r="H33" s="130"/>
      <c r="I33" s="131"/>
      <c r="J33" s="132"/>
    </row>
    <row r="34" spans="3:10" x14ac:dyDescent="0.2">
      <c r="C34" s="134" t="s">
        <v>162</v>
      </c>
      <c r="D34" s="89"/>
      <c r="E34" s="89" t="s">
        <v>11</v>
      </c>
      <c r="F34" s="89"/>
      <c r="G34" s="134" t="s">
        <v>164</v>
      </c>
      <c r="H34" s="118"/>
      <c r="I34" s="111" t="s">
        <v>178</v>
      </c>
      <c r="J34" s="111"/>
    </row>
    <row r="35" spans="3:10" x14ac:dyDescent="0.2">
      <c r="C35" s="134" t="s">
        <v>163</v>
      </c>
      <c r="D35" s="89"/>
      <c r="E35" s="89" t="s">
        <v>177</v>
      </c>
      <c r="F35" s="89"/>
      <c r="G35" s="134" t="s">
        <v>224</v>
      </c>
      <c r="H35" s="118"/>
      <c r="I35" s="111" t="s">
        <v>179</v>
      </c>
      <c r="J35" s="111"/>
    </row>
    <row r="36" spans="3:10" x14ac:dyDescent="0.2">
      <c r="C36" s="134" t="s">
        <v>165</v>
      </c>
      <c r="D36" s="89"/>
      <c r="E36" s="89" t="s">
        <v>167</v>
      </c>
      <c r="F36" s="89"/>
      <c r="G36" s="134" t="s">
        <v>225</v>
      </c>
      <c r="H36" s="118"/>
      <c r="I36" s="111" t="s">
        <v>180</v>
      </c>
      <c r="J36" s="111"/>
    </row>
    <row r="37" spans="3:10" x14ac:dyDescent="0.2">
      <c r="C37" s="134" t="s">
        <v>168</v>
      </c>
      <c r="D37" s="89"/>
      <c r="E37" s="89" t="s">
        <v>169</v>
      </c>
      <c r="F37" s="89"/>
      <c r="G37" s="109"/>
      <c r="H37" s="118"/>
      <c r="I37" s="111"/>
      <c r="J37" s="111"/>
    </row>
    <row r="38" spans="3:10" x14ac:dyDescent="0.2">
      <c r="C38" s="134" t="s">
        <v>166</v>
      </c>
      <c r="D38" s="89"/>
      <c r="E38" s="89" t="s">
        <v>170</v>
      </c>
      <c r="F38" s="89"/>
      <c r="G38" s="129" t="s">
        <v>181</v>
      </c>
      <c r="H38" s="130"/>
      <c r="I38" s="131"/>
      <c r="J38" s="132"/>
    </row>
    <row r="39" spans="3:10" x14ac:dyDescent="0.2">
      <c r="C39" s="134" t="s">
        <v>210</v>
      </c>
      <c r="D39" s="89"/>
      <c r="E39" s="89" t="s">
        <v>171</v>
      </c>
      <c r="F39" s="89"/>
      <c r="G39" s="134" t="s">
        <v>226</v>
      </c>
      <c r="H39" s="89"/>
      <c r="I39" s="89" t="s">
        <v>227</v>
      </c>
      <c r="J39" s="89"/>
    </row>
    <row r="40" spans="3:10" x14ac:dyDescent="0.2">
      <c r="C40" s="134" t="s">
        <v>211</v>
      </c>
      <c r="D40" s="89"/>
      <c r="E40" s="89" t="s">
        <v>212</v>
      </c>
      <c r="F40" s="89"/>
      <c r="G40" s="134" t="s">
        <v>230</v>
      </c>
      <c r="H40" s="89"/>
      <c r="I40" s="89" t="s">
        <v>227</v>
      </c>
      <c r="J40" s="89"/>
    </row>
    <row r="41" spans="3:10" x14ac:dyDescent="0.2">
      <c r="C41" s="134" t="s">
        <v>213</v>
      </c>
      <c r="D41" s="89"/>
      <c r="E41" s="89" t="s">
        <v>172</v>
      </c>
      <c r="F41" s="89"/>
      <c r="G41" s="134" t="s">
        <v>231</v>
      </c>
      <c r="H41" s="89"/>
      <c r="I41" s="89" t="s">
        <v>227</v>
      </c>
      <c r="J41" s="89"/>
    </row>
    <row r="42" spans="3:10" x14ac:dyDescent="0.2">
      <c r="C42" s="134" t="s">
        <v>228</v>
      </c>
      <c r="D42" s="89"/>
      <c r="E42" s="89" t="s">
        <v>229</v>
      </c>
      <c r="F42" s="89"/>
      <c r="G42" s="134" t="s">
        <v>233</v>
      </c>
      <c r="H42" s="89"/>
      <c r="I42" s="89" t="s">
        <v>227</v>
      </c>
      <c r="J42" s="89"/>
    </row>
    <row r="43" spans="3:10" x14ac:dyDescent="0.2">
      <c r="C43" s="134" t="s">
        <v>219</v>
      </c>
      <c r="D43" s="89"/>
      <c r="E43" s="89" t="s">
        <v>173</v>
      </c>
      <c r="F43" s="89"/>
      <c r="J43" s="89"/>
    </row>
    <row r="44" spans="3:10" x14ac:dyDescent="0.2">
      <c r="C44" s="134" t="s">
        <v>235</v>
      </c>
      <c r="D44" s="89"/>
      <c r="E44" s="89" t="s">
        <v>172</v>
      </c>
      <c r="F44" s="89"/>
      <c r="G44" s="136" t="s">
        <v>236</v>
      </c>
      <c r="J44" s="89"/>
    </row>
    <row r="45" spans="3:10" x14ac:dyDescent="0.2">
      <c r="C45" s="134" t="s">
        <v>220</v>
      </c>
      <c r="D45" s="89"/>
      <c r="E45" s="89" t="s">
        <v>174</v>
      </c>
      <c r="F45" s="89"/>
      <c r="J45" s="89"/>
    </row>
    <row r="46" spans="3:10" x14ac:dyDescent="0.2">
      <c r="C46" s="134" t="s">
        <v>221</v>
      </c>
      <c r="D46" s="89"/>
      <c r="E46" s="89" t="s">
        <v>172</v>
      </c>
      <c r="F46" s="89"/>
      <c r="J46" s="89"/>
    </row>
    <row r="47" spans="3:10" x14ac:dyDescent="0.2">
      <c r="C47" s="134" t="s">
        <v>232</v>
      </c>
      <c r="D47" s="89"/>
      <c r="E47" s="89" t="s">
        <v>229</v>
      </c>
      <c r="F47" s="89"/>
      <c r="G47" s="134"/>
      <c r="H47" s="89"/>
      <c r="I47" s="89"/>
      <c r="J47" s="89"/>
    </row>
    <row r="48" spans="3:10" x14ac:dyDescent="0.2">
      <c r="C48" s="134" t="s">
        <v>222</v>
      </c>
      <c r="D48" s="89"/>
      <c r="E48" s="89" t="s">
        <v>175</v>
      </c>
      <c r="F48" s="89"/>
      <c r="G48" s="125"/>
      <c r="H48" s="89"/>
      <c r="I48" s="89"/>
      <c r="J48" s="89"/>
    </row>
    <row r="49" spans="1:53" x14ac:dyDescent="0.2">
      <c r="C49" s="134" t="s">
        <v>223</v>
      </c>
      <c r="D49" s="89"/>
      <c r="E49" s="89" t="s">
        <v>172</v>
      </c>
      <c r="F49" s="89"/>
      <c r="H49" s="189"/>
      <c r="I49" s="190"/>
      <c r="J49" s="111"/>
    </row>
    <row r="50" spans="1:53" x14ac:dyDescent="0.2">
      <c r="C50" s="134" t="s">
        <v>234</v>
      </c>
      <c r="D50" s="89"/>
      <c r="E50" s="89" t="s">
        <v>229</v>
      </c>
      <c r="F50" s="89"/>
      <c r="G50" s="136"/>
      <c r="H50" s="189"/>
      <c r="I50" s="190"/>
      <c r="J50" s="191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182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131</v>
      </c>
      <c r="D54" s="127"/>
      <c r="E54" s="127" t="s">
        <v>132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E29" sqref="E29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United Energy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258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248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252</v>
      </c>
      <c r="F7" s="60"/>
      <c r="H7" s="60"/>
      <c r="I7" s="36"/>
      <c r="J7" s="61"/>
    </row>
    <row r="8" spans="1:38" ht="11.25" x14ac:dyDescent="0.2">
      <c r="C8" s="223" t="s">
        <v>251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148</v>
      </c>
      <c r="D10" s="36"/>
      <c r="E10" s="212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151</v>
      </c>
      <c r="D11" s="36"/>
      <c r="E11" s="212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149</v>
      </c>
      <c r="D12" s="36"/>
      <c r="E12" s="212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150</v>
      </c>
      <c r="D13" s="36"/>
      <c r="E13" s="212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260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261</v>
      </c>
      <c r="D17" s="39"/>
      <c r="E17" s="60" t="s">
        <v>262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263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152</v>
      </c>
      <c r="E19" s="225" t="str">
        <f ca="1">'General Inputs'!U4</f>
        <v>CHECK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148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151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149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150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259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253</v>
      </c>
      <c r="E27" s="60" t="s">
        <v>254</v>
      </c>
      <c r="F27" s="60" t="s">
        <v>256</v>
      </c>
      <c r="G27" s="184" t="s">
        <v>255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148</v>
      </c>
      <c r="D28" s="211">
        <f>IF(E10="N/A","",INDEX('General Inputs'!$K$20:$N$20,1,MATCH(forecastyear,'General Inputs'!$K$18:$N$18)))</f>
        <v>7.8318219291014124E-2</v>
      </c>
      <c r="E28" s="211">
        <f>IF(E10="N/A","",INDEX('General Inputs'!K22:N22,1,MATCH(forecastyear,'General Inputs'!$K$18:$N$18)))</f>
        <v>-6.0912696932914154E-3</v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>
        <f>IF(E10="N/A","",(1+D28)*(1-E28)+IF(F28="",0,F28)-1)</f>
        <v>8.4886546379905337E-2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151</v>
      </c>
      <c r="D29" s="211">
        <f>IF(E11="N/A","",INDEX('General Inputs'!$K$20:$N$20,1,MATCH(forecastyear,'General Inputs'!$K$18:$N$18)))</f>
        <v>7.8318219291014124E-2</v>
      </c>
      <c r="E29" s="211">
        <f>IF(E11="N/A","",INDEX('General Inputs'!K23:N23,1,MATCH(forecastyear,'General Inputs'!$K$18:$N$18)))</f>
        <v>0</v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>
        <f>IF(E11="N/A","",(1+D29)*(1-E29)+IF(F29="",0,F29)-1)</f>
        <v>7.8318219291014124E-2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149</v>
      </c>
      <c r="D30" s="211">
        <f>IF(E12="N/A","",INDEX('General Inputs'!$K$20:$N$20,1,MATCH(forecastyear,'General Inputs'!$K$18:$N$18)))</f>
        <v>7.8318219291014124E-2</v>
      </c>
      <c r="E30" s="211">
        <f>IF(E12="N/A","",INDEX('General Inputs'!K24:N24,1,MATCH(forecastyear,'General Inputs'!$K$18:$N$18)))</f>
        <v>0</v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>
        <f>IF(E12="N/A","",(1+D30)*(1-E30)+IF(F30="",0,F30)-1)</f>
        <v>7.8318219291014124E-2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150</v>
      </c>
      <c r="D31" s="211">
        <f>IF(E13="N/A","",INDEX('General Inputs'!$K$20:$N$20,1,MATCH(forecastyear,'General Inputs'!$K$18:$N$18)))</f>
        <v>7.8318219291014124E-2</v>
      </c>
      <c r="E31" s="211">
        <f>IF(E13="N/A","",INDEX('General Inputs'!K25:N25,1,MATCH(forecastyear,'General Inputs'!$K$18:$N$18)))</f>
        <v>0</v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>
        <f>IF(E13="N/A","",(1+D31)*(1-E31)+IF(F31="",0,F31)-1)</f>
        <v>7.8318219291014124E-2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>
      <selection activeCell="K29" sqref="K29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United Energy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258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IF(COUNTIF(U5:U79,"CHECK")&gt;0,"CHECK","OK")</f>
        <v>CHECK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24</v>
      </c>
      <c r="E8" s="36"/>
      <c r="F8" s="137" t="s">
        <v>120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24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24</v>
      </c>
      <c r="E10" s="36"/>
      <c r="F10" s="139" t="s">
        <v>257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26</v>
      </c>
      <c r="D20" s="91" t="s">
        <v>121</v>
      </c>
      <c r="E20" s="39"/>
      <c r="F20" s="222" t="s">
        <v>33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4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44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208</v>
      </c>
      <c r="D22" s="37" t="s">
        <v>32</v>
      </c>
      <c r="E22" s="39"/>
      <c r="F22" s="222" t="s">
        <v>33</v>
      </c>
      <c r="G22" s="39"/>
      <c r="H22" s="39"/>
      <c r="I22" s="39"/>
      <c r="J22" s="146"/>
      <c r="K22" s="147">
        <v>-6.6268624707600688E-3</v>
      </c>
      <c r="L22" s="147">
        <v>-6.0912696932914154E-3</v>
      </c>
      <c r="M22" s="147">
        <v>-7.3277279219734291E-3</v>
      </c>
      <c r="N22" s="147">
        <v>-9.5094682370305637E-3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207</v>
      </c>
      <c r="D23" s="37" t="s">
        <v>32</v>
      </c>
      <c r="E23" s="39"/>
      <c r="F23" s="222" t="s">
        <v>33</v>
      </c>
      <c r="G23" s="39"/>
      <c r="H23" s="39"/>
      <c r="I23" s="39"/>
      <c r="J23" s="146"/>
      <c r="K23" s="147"/>
      <c r="L23" s="147"/>
      <c r="M23" s="147"/>
      <c r="N23" s="147"/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CHECK</v>
      </c>
    </row>
    <row r="24" spans="1:45" s="11" customFormat="1" x14ac:dyDescent="0.2">
      <c r="A24" s="36"/>
      <c r="B24" s="36"/>
      <c r="C24" s="145" t="s">
        <v>206</v>
      </c>
      <c r="D24" s="37" t="s">
        <v>32</v>
      </c>
      <c r="E24" s="39"/>
      <c r="F24" s="222" t="s">
        <v>33</v>
      </c>
      <c r="G24" s="39"/>
      <c r="H24" s="39"/>
      <c r="I24" s="39"/>
      <c r="J24" s="146"/>
      <c r="K24" s="147"/>
      <c r="L24" s="147"/>
      <c r="M24" s="147"/>
      <c r="N24" s="147"/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CHECK</v>
      </c>
    </row>
    <row r="25" spans="1:45" s="11" customFormat="1" x14ac:dyDescent="0.2">
      <c r="A25" s="36"/>
      <c r="B25" s="36"/>
      <c r="C25" s="145" t="s">
        <v>209</v>
      </c>
      <c r="D25" s="37" t="s">
        <v>32</v>
      </c>
      <c r="E25" s="39"/>
      <c r="F25" s="222" t="s">
        <v>33</v>
      </c>
      <c r="G25" s="39"/>
      <c r="H25" s="39"/>
      <c r="I25" s="39"/>
      <c r="J25" s="146"/>
      <c r="K25" s="147"/>
      <c r="L25" s="147"/>
      <c r="M25" s="147"/>
      <c r="N25" s="147"/>
      <c r="O25" s="36"/>
      <c r="P25" s="42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CHECK</v>
      </c>
    </row>
    <row r="26" spans="1:45" s="45" customFormat="1" x14ac:dyDescent="0.2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35</v>
      </c>
      <c r="D27" s="37" t="s">
        <v>24</v>
      </c>
      <c r="E27" s="39"/>
      <c r="F27" s="222" t="s">
        <v>34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36</v>
      </c>
      <c r="D28" s="37" t="s">
        <v>24</v>
      </c>
      <c r="E28" s="39"/>
      <c r="F28" s="222" t="s">
        <v>34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45" t="s">
        <v>122</v>
      </c>
      <c r="D29" s="37" t="s">
        <v>24</v>
      </c>
      <c r="E29" s="39"/>
      <c r="F29" s="222" t="s">
        <v>34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2">
      <c r="A30" s="43"/>
      <c r="B30" s="43"/>
      <c r="C30" s="145" t="s">
        <v>201</v>
      </c>
      <c r="D30" s="37" t="s">
        <v>24</v>
      </c>
      <c r="E30" s="39"/>
      <c r="F30" s="222" t="s">
        <v>34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2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25</v>
      </c>
      <c r="G34" s="154" t="s">
        <v>26</v>
      </c>
      <c r="H34" s="43"/>
      <c r="I34" s="43"/>
      <c r="J34" s="43"/>
      <c r="K34" s="63" t="s">
        <v>27</v>
      </c>
      <c r="L34" s="43"/>
      <c r="N34" s="63" t="s">
        <v>183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28</v>
      </c>
      <c r="G35" s="155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29</v>
      </c>
      <c r="G36" s="155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31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3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6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156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6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topLeftCell="D2" zoomScaleNormal="100" workbookViewId="0">
      <selection activeCell="O10" sqref="O10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United Energy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258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4" t="s">
        <v>203</v>
      </c>
      <c r="O4" s="244"/>
      <c r="P4" s="244"/>
      <c r="Q4" s="244"/>
      <c r="R4" s="244"/>
      <c r="S4" s="23"/>
      <c r="T4" s="244" t="s">
        <v>204</v>
      </c>
      <c r="U4" s="244"/>
      <c r="V4" s="244"/>
      <c r="W4" s="244"/>
      <c r="X4" s="244"/>
      <c r="Y4" s="24"/>
      <c r="Z4" s="244" t="s">
        <v>205</v>
      </c>
      <c r="AA4" s="244"/>
      <c r="AB4" s="244"/>
      <c r="AC4" s="244"/>
      <c r="AD4" s="22"/>
      <c r="AF4" s="22"/>
      <c r="AG4" s="22"/>
      <c r="AH4" s="22"/>
    </row>
    <row r="5" spans="1:34" ht="12.75" x14ac:dyDescent="0.2">
      <c r="A5" s="25"/>
      <c r="B5" s="26" t="s">
        <v>125</v>
      </c>
      <c r="C5" s="25"/>
      <c r="D5" s="27" t="s">
        <v>184</v>
      </c>
      <c r="E5" s="27" t="s">
        <v>2</v>
      </c>
      <c r="F5" s="27" t="s">
        <v>186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234" t="s">
        <v>267</v>
      </c>
      <c r="D7" s="235"/>
      <c r="E7" s="236"/>
      <c r="F7" s="236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/>
      <c r="P7" s="162">
        <f t="shared" ref="P7:R7" si="3">V7</f>
        <v>0</v>
      </c>
      <c r="Q7" s="162">
        <f t="shared" si="3"/>
        <v>0</v>
      </c>
      <c r="R7" s="162">
        <f t="shared" si="3"/>
        <v>0</v>
      </c>
      <c r="S7" s="39"/>
      <c r="T7" s="237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5" t="s">
        <v>268</v>
      </c>
      <c r="D8" s="235" t="s">
        <v>269</v>
      </c>
      <c r="E8" s="236" t="s">
        <v>34</v>
      </c>
      <c r="F8" s="236" t="s">
        <v>189</v>
      </c>
      <c r="G8" s="92"/>
      <c r="H8" s="93">
        <f t="shared" si="1"/>
        <v>571.36</v>
      </c>
      <c r="I8" s="161"/>
      <c r="J8" s="93">
        <f t="shared" si="2"/>
        <v>571.36</v>
      </c>
      <c r="K8" s="161"/>
      <c r="L8" s="161" t="str">
        <f t="shared" ref="L8:L71" si="4">IF(C8="","",IF(H8&gt;J8,"NON-COMPLIANT","COMPLIANT"))</f>
        <v>COMPLIANT</v>
      </c>
      <c r="M8" s="39"/>
      <c r="N8" s="162">
        <f t="shared" ref="N8:N71" si="5">T8</f>
        <v>505.5</v>
      </c>
      <c r="O8" s="162">
        <f t="shared" ref="O8:P71" si="6">U8</f>
        <v>526.65</v>
      </c>
      <c r="P8" s="162">
        <f t="shared" si="6"/>
        <v>571.36</v>
      </c>
      <c r="Q8" s="162">
        <f t="shared" ref="Q8:Q71" si="7">W8</f>
        <v>587.04999999999995</v>
      </c>
      <c r="R8" s="162">
        <f t="shared" ref="R8:R71" si="8">X8</f>
        <v>604.48</v>
      </c>
      <c r="S8" s="39"/>
      <c r="T8" s="237">
        <v>505.5</v>
      </c>
      <c r="U8" s="164">
        <f>ROUND(ROUND(T8,2)*(1+'General Inputs'!K$20)*(1-Z8)+'General Inputs'!K$27,2)</f>
        <v>526.65</v>
      </c>
      <c r="V8" s="164">
        <f>ROUND(ROUND(U8,2)*(1+'General Inputs'!L$20)*(1-AA8)+'General Inputs'!L$27,2)</f>
        <v>571.36</v>
      </c>
      <c r="W8" s="164">
        <f>ROUND(ROUND(V8,2)*(1+'General Inputs'!M$20)*(1-AB8)+'General Inputs'!M$27,2)</f>
        <v>587.04999999999995</v>
      </c>
      <c r="X8" s="164">
        <f>ROUND(ROUND(W8,2)*(1+'General Inputs'!N$20)*(1-AC8)+'General Inputs'!N$27,2)</f>
        <v>604.48</v>
      </c>
      <c r="Y8" s="165"/>
      <c r="Z8" s="193">
        <f>IF($T8="",0,'General Inputs'!K$22)</f>
        <v>-6.6268624707600688E-3</v>
      </c>
      <c r="AA8" s="193">
        <f>IF($T8="",0,'General Inputs'!L$22)</f>
        <v>-6.0912696932914154E-3</v>
      </c>
      <c r="AB8" s="193">
        <f>IF($T8="",0,'General Inputs'!M$22)</f>
        <v>-7.3277279219734291E-3</v>
      </c>
      <c r="AC8" s="193">
        <f>IF($T8="",0,'General Inputs'!N$22)</f>
        <v>-9.5094682370305637E-3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5" t="s">
        <v>270</v>
      </c>
      <c r="D9" s="235" t="s">
        <v>271</v>
      </c>
      <c r="E9" s="236" t="s">
        <v>34</v>
      </c>
      <c r="F9" s="236" t="s">
        <v>189</v>
      </c>
      <c r="G9" s="92"/>
      <c r="H9" s="93">
        <f t="shared" si="1"/>
        <v>571.36</v>
      </c>
      <c r="I9" s="161"/>
      <c r="J9" s="93">
        <f t="shared" si="2"/>
        <v>571.36</v>
      </c>
      <c r="K9" s="161"/>
      <c r="L9" s="161" t="str">
        <f t="shared" si="4"/>
        <v>COMPLIANT</v>
      </c>
      <c r="M9" s="39"/>
      <c r="N9" s="162">
        <f t="shared" si="5"/>
        <v>505.5</v>
      </c>
      <c r="O9" s="162">
        <f t="shared" ref="O9:O71" si="9">U9</f>
        <v>526.65</v>
      </c>
      <c r="P9" s="162">
        <f t="shared" si="6"/>
        <v>571.36</v>
      </c>
      <c r="Q9" s="162">
        <f t="shared" si="7"/>
        <v>587.04999999999995</v>
      </c>
      <c r="R9" s="162">
        <f t="shared" si="8"/>
        <v>604.48</v>
      </c>
      <c r="S9" s="39"/>
      <c r="T9" s="237">
        <v>505.5</v>
      </c>
      <c r="U9" s="164">
        <f>ROUND(ROUND(T9,2)*(1+'General Inputs'!K$20)*(1-Z9)+'General Inputs'!K$27,2)</f>
        <v>526.65</v>
      </c>
      <c r="V9" s="164">
        <f>ROUND(ROUND(U9,2)*(1+'General Inputs'!L$20)*(1-AA9)+'General Inputs'!L$27,2)</f>
        <v>571.36</v>
      </c>
      <c r="W9" s="164">
        <f>ROUND(ROUND(V9,2)*(1+'General Inputs'!M$20)*(1-AB9)+'General Inputs'!M$27,2)</f>
        <v>587.04999999999995</v>
      </c>
      <c r="X9" s="164">
        <f>ROUND(ROUND(W9,2)*(1+'General Inputs'!N$20)*(1-AC9)+'General Inputs'!N$27,2)</f>
        <v>604.48</v>
      </c>
      <c r="Y9" s="165"/>
      <c r="Z9" s="193">
        <f>IF($T9="",0,'General Inputs'!K$22)</f>
        <v>-6.6268624707600688E-3</v>
      </c>
      <c r="AA9" s="193">
        <f>IF($T9="",0,'General Inputs'!L$22)</f>
        <v>-6.0912696932914154E-3</v>
      </c>
      <c r="AB9" s="193">
        <f>IF($T9="",0,'General Inputs'!M$22)</f>
        <v>-7.3277279219734291E-3</v>
      </c>
      <c r="AC9" s="193">
        <f>IF($T9="",0,'General Inputs'!N$22)</f>
        <v>-9.5094682370305637E-3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5" t="s">
        <v>272</v>
      </c>
      <c r="D10" s="235" t="s">
        <v>273</v>
      </c>
      <c r="E10" s="236" t="s">
        <v>34</v>
      </c>
      <c r="F10" s="236" t="s">
        <v>189</v>
      </c>
      <c r="G10" s="92"/>
      <c r="H10" s="93">
        <f t="shared" si="1"/>
        <v>1983.25</v>
      </c>
      <c r="I10" s="161"/>
      <c r="J10" s="93">
        <f t="shared" si="2"/>
        <v>1983.25</v>
      </c>
      <c r="K10" s="161"/>
      <c r="L10" s="161" t="str">
        <f t="shared" si="4"/>
        <v>COMPLIANT</v>
      </c>
      <c r="M10" s="39"/>
      <c r="N10" s="162">
        <f t="shared" si="5"/>
        <v>1754.65</v>
      </c>
      <c r="O10" s="162">
        <f t="shared" si="9"/>
        <v>1828.07</v>
      </c>
      <c r="P10" s="162">
        <f t="shared" si="6"/>
        <v>1983.25</v>
      </c>
      <c r="Q10" s="162">
        <f t="shared" si="7"/>
        <v>2037.73</v>
      </c>
      <c r="R10" s="162">
        <f t="shared" si="8"/>
        <v>2098.2399999999998</v>
      </c>
      <c r="S10" s="39"/>
      <c r="T10" s="237">
        <v>1754.65</v>
      </c>
      <c r="U10" s="164">
        <f>ROUND(ROUND(T10,2)*(1+'General Inputs'!K$20)*(1-Z10)+'General Inputs'!K$27,2)</f>
        <v>1828.07</v>
      </c>
      <c r="V10" s="164">
        <f>ROUND(ROUND(U10,2)*(1+'General Inputs'!L$20)*(1-AA10)+'General Inputs'!L$27,2)</f>
        <v>1983.25</v>
      </c>
      <c r="W10" s="164">
        <f>ROUND(ROUND(V10,2)*(1+'General Inputs'!M$20)*(1-AB10)+'General Inputs'!M$27,2)</f>
        <v>2037.73</v>
      </c>
      <c r="X10" s="164">
        <f>ROUND(ROUND(W10,2)*(1+'General Inputs'!N$20)*(1-AC10)+'General Inputs'!N$27,2)</f>
        <v>2098.2399999999998</v>
      </c>
      <c r="Y10" s="165"/>
      <c r="Z10" s="193">
        <f>IF($T10="",0,'General Inputs'!K$22)</f>
        <v>-6.6268624707600688E-3</v>
      </c>
      <c r="AA10" s="193">
        <f>IF($T10="",0,'General Inputs'!L$22)</f>
        <v>-6.0912696932914154E-3</v>
      </c>
      <c r="AB10" s="193">
        <f>IF($T10="",0,'General Inputs'!M$22)</f>
        <v>-7.3277279219734291E-3</v>
      </c>
      <c r="AC10" s="193">
        <f>IF($T10="",0,'General Inputs'!N$22)</f>
        <v>-9.5094682370305637E-3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5"/>
      <c r="D11" s="235"/>
      <c r="E11" s="236"/>
      <c r="F11" s="236"/>
      <c r="G11" s="92"/>
      <c r="H11" s="93">
        <f t="shared" si="1"/>
        <v>0</v>
      </c>
      <c r="I11" s="161"/>
      <c r="J11" s="93">
        <f t="shared" si="2"/>
        <v>0</v>
      </c>
      <c r="K11" s="161"/>
      <c r="L11" s="161" t="str">
        <f t="shared" si="4"/>
        <v/>
      </c>
      <c r="M11" s="39"/>
      <c r="N11" s="162">
        <f t="shared" si="5"/>
        <v>0</v>
      </c>
      <c r="O11" s="162">
        <f t="shared" si="9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237"/>
      <c r="U11" s="164">
        <f>ROUND(ROUND(T11,2)*(1+'General Inputs'!K$20)*(1-Z11)+'General Inputs'!K$27,2)</f>
        <v>0</v>
      </c>
      <c r="V11" s="164">
        <f>ROUND(ROUND(U11,2)*(1+'General Inputs'!L$20)*(1-AA11)+'General Inputs'!L$27,2)</f>
        <v>0</v>
      </c>
      <c r="W11" s="164">
        <f>ROUND(ROUND(V11,2)*(1+'General Inputs'!M$20)*(1-AB11)+'General Inputs'!M$27,2)</f>
        <v>0</v>
      </c>
      <c r="X11" s="164">
        <f>ROUND(ROUND(W11,2)*(1+'General Inputs'!N$20)*(1-AC11)+'General Inputs'!N$27,2)</f>
        <v>0</v>
      </c>
      <c r="Y11" s="165"/>
      <c r="Z11" s="193">
        <f>IF($T11="",0,'General Inputs'!K$22)</f>
        <v>0</v>
      </c>
      <c r="AA11" s="193">
        <f>IF($T11="",0,'General Inputs'!L$22)</f>
        <v>0</v>
      </c>
      <c r="AB11" s="193">
        <f>IF($T11="",0,'General Inputs'!M$22)</f>
        <v>0</v>
      </c>
      <c r="AC11" s="193">
        <f>IF($T11="",0,'General Inputs'!N$22)</f>
        <v>0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5" t="s">
        <v>268</v>
      </c>
      <c r="D12" s="235" t="s">
        <v>274</v>
      </c>
      <c r="E12" s="236" t="s">
        <v>34</v>
      </c>
      <c r="F12" s="236" t="s">
        <v>189</v>
      </c>
      <c r="G12" s="92"/>
      <c r="H12" s="93">
        <f t="shared" si="1"/>
        <v>530.22</v>
      </c>
      <c r="I12" s="161"/>
      <c r="J12" s="93">
        <f t="shared" si="2"/>
        <v>530.22</v>
      </c>
      <c r="K12" s="161"/>
      <c r="L12" s="161" t="str">
        <f t="shared" si="4"/>
        <v>COMPLIANT</v>
      </c>
      <c r="M12" s="39"/>
      <c r="N12" s="162">
        <f t="shared" si="5"/>
        <v>469.1</v>
      </c>
      <c r="O12" s="162">
        <f t="shared" si="9"/>
        <v>488.73</v>
      </c>
      <c r="P12" s="162">
        <f t="shared" si="6"/>
        <v>530.22</v>
      </c>
      <c r="Q12" s="162">
        <f t="shared" si="7"/>
        <v>544.78</v>
      </c>
      <c r="R12" s="162">
        <f t="shared" si="8"/>
        <v>560.96</v>
      </c>
      <c r="S12" s="39"/>
      <c r="T12" s="237">
        <v>469.1</v>
      </c>
      <c r="U12" s="164">
        <f>ROUND(ROUND(T12,2)*(1+'General Inputs'!K$20)*(1-Z12)+'General Inputs'!K$27,2)</f>
        <v>488.73</v>
      </c>
      <c r="V12" s="164">
        <f>ROUND(ROUND(U12,2)*(1+'General Inputs'!L$20)*(1-AA12)+'General Inputs'!L$27,2)</f>
        <v>530.22</v>
      </c>
      <c r="W12" s="164">
        <f>ROUND(ROUND(V12,2)*(1+'General Inputs'!M$20)*(1-AB12)+'General Inputs'!M$27,2)</f>
        <v>544.78</v>
      </c>
      <c r="X12" s="164">
        <f>ROUND(ROUND(W12,2)*(1+'General Inputs'!N$20)*(1-AC12)+'General Inputs'!N$27,2)</f>
        <v>560.96</v>
      </c>
      <c r="Y12" s="165"/>
      <c r="Z12" s="193">
        <f>IF($T12="",0,'General Inputs'!K$22)</f>
        <v>-6.6268624707600688E-3</v>
      </c>
      <c r="AA12" s="193">
        <f>IF($T12="",0,'General Inputs'!L$22)</f>
        <v>-6.0912696932914154E-3</v>
      </c>
      <c r="AB12" s="193">
        <f>IF($T12="",0,'General Inputs'!M$22)</f>
        <v>-7.3277279219734291E-3</v>
      </c>
      <c r="AC12" s="193">
        <f>IF($T12="",0,'General Inputs'!N$22)</f>
        <v>-9.5094682370305637E-3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5" t="s">
        <v>270</v>
      </c>
      <c r="D13" s="235" t="s">
        <v>275</v>
      </c>
      <c r="E13" s="236" t="s">
        <v>34</v>
      </c>
      <c r="F13" s="236" t="s">
        <v>189</v>
      </c>
      <c r="G13" s="92"/>
      <c r="H13" s="93">
        <f t="shared" si="1"/>
        <v>530.22</v>
      </c>
      <c r="I13" s="161"/>
      <c r="J13" s="93">
        <f t="shared" si="2"/>
        <v>530.22</v>
      </c>
      <c r="K13" s="161"/>
      <c r="L13" s="161" t="str">
        <f t="shared" si="4"/>
        <v>COMPLIANT</v>
      </c>
      <c r="M13" s="39"/>
      <c r="N13" s="162">
        <f t="shared" si="5"/>
        <v>469.1</v>
      </c>
      <c r="O13" s="162">
        <f t="shared" si="9"/>
        <v>488.73</v>
      </c>
      <c r="P13" s="162">
        <f t="shared" si="6"/>
        <v>530.22</v>
      </c>
      <c r="Q13" s="162">
        <f t="shared" si="7"/>
        <v>544.78</v>
      </c>
      <c r="R13" s="162">
        <f t="shared" si="8"/>
        <v>560.96</v>
      </c>
      <c r="S13" s="39"/>
      <c r="T13" s="237">
        <v>469.1</v>
      </c>
      <c r="U13" s="164">
        <f>ROUND(ROUND(T13,2)*(1+'General Inputs'!K$20)*(1-Z13)+'General Inputs'!K$27,2)</f>
        <v>488.73</v>
      </c>
      <c r="V13" s="164">
        <f>ROUND(ROUND(U13,2)*(1+'General Inputs'!L$20)*(1-AA13)+'General Inputs'!L$27,2)</f>
        <v>530.22</v>
      </c>
      <c r="W13" s="164">
        <f>ROUND(ROUND(V13,2)*(1+'General Inputs'!M$20)*(1-AB13)+'General Inputs'!M$27,2)</f>
        <v>544.78</v>
      </c>
      <c r="X13" s="164">
        <f>ROUND(ROUND(W13,2)*(1+'General Inputs'!N$20)*(1-AC13)+'General Inputs'!N$27,2)</f>
        <v>560.96</v>
      </c>
      <c r="Y13" s="165"/>
      <c r="Z13" s="193">
        <f>IF($T13="",0,'General Inputs'!K$22)</f>
        <v>-6.6268624707600688E-3</v>
      </c>
      <c r="AA13" s="193">
        <f>IF($T13="",0,'General Inputs'!L$22)</f>
        <v>-6.0912696932914154E-3</v>
      </c>
      <c r="AB13" s="193">
        <f>IF($T13="",0,'General Inputs'!M$22)</f>
        <v>-7.3277279219734291E-3</v>
      </c>
      <c r="AC13" s="193">
        <f>IF($T13="",0,'General Inputs'!N$22)</f>
        <v>-9.5094682370305637E-3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5" t="s">
        <v>272</v>
      </c>
      <c r="D14" s="235" t="s">
        <v>276</v>
      </c>
      <c r="E14" s="236" t="s">
        <v>34</v>
      </c>
      <c r="F14" s="236" t="s">
        <v>189</v>
      </c>
      <c r="G14" s="92"/>
      <c r="H14" s="93">
        <f t="shared" si="1"/>
        <v>1809.72</v>
      </c>
      <c r="I14" s="161"/>
      <c r="J14" s="93">
        <f t="shared" si="2"/>
        <v>1809.72</v>
      </c>
      <c r="K14" s="161"/>
      <c r="L14" s="161" t="str">
        <f t="shared" si="4"/>
        <v>COMPLIANT</v>
      </c>
      <c r="M14" s="39"/>
      <c r="N14" s="162">
        <f t="shared" si="5"/>
        <v>1601.13</v>
      </c>
      <c r="O14" s="162">
        <f t="shared" si="9"/>
        <v>1668.12</v>
      </c>
      <c r="P14" s="162">
        <f t="shared" si="6"/>
        <v>1809.72</v>
      </c>
      <c r="Q14" s="162">
        <f t="shared" si="7"/>
        <v>1859.43</v>
      </c>
      <c r="R14" s="162">
        <f t="shared" si="8"/>
        <v>1914.64</v>
      </c>
      <c r="S14" s="39"/>
      <c r="T14" s="237">
        <v>1601.13</v>
      </c>
      <c r="U14" s="164">
        <f>ROUND(ROUND(T14,2)*(1+'General Inputs'!K$20)*(1-Z14)+'General Inputs'!K$27,2)</f>
        <v>1668.12</v>
      </c>
      <c r="V14" s="164">
        <f>ROUND(ROUND(U14,2)*(1+'General Inputs'!L$20)*(1-AA14)+'General Inputs'!L$27,2)</f>
        <v>1809.72</v>
      </c>
      <c r="W14" s="164">
        <f>ROUND(ROUND(V14,2)*(1+'General Inputs'!M$20)*(1-AB14)+'General Inputs'!M$27,2)</f>
        <v>1859.43</v>
      </c>
      <c r="X14" s="164">
        <f>ROUND(ROUND(W14,2)*(1+'General Inputs'!N$20)*(1-AC14)+'General Inputs'!N$27,2)</f>
        <v>1914.64</v>
      </c>
      <c r="Y14" s="165"/>
      <c r="Z14" s="193">
        <f>IF($T14="",0,'General Inputs'!K$22)</f>
        <v>-6.6268624707600688E-3</v>
      </c>
      <c r="AA14" s="193">
        <f>IF($T14="",0,'General Inputs'!L$22)</f>
        <v>-6.0912696932914154E-3</v>
      </c>
      <c r="AB14" s="193">
        <f>IF($T14="",0,'General Inputs'!M$22)</f>
        <v>-7.3277279219734291E-3</v>
      </c>
      <c r="AC14" s="193">
        <f>IF($T14="",0,'General Inputs'!N$22)</f>
        <v>-9.5094682370305637E-3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5"/>
      <c r="D15" s="235"/>
      <c r="E15" s="236"/>
      <c r="F15" s="236"/>
      <c r="G15" s="92"/>
      <c r="H15" s="93">
        <f t="shared" si="1"/>
        <v>0</v>
      </c>
      <c r="I15" s="161"/>
      <c r="J15" s="93">
        <f t="shared" si="2"/>
        <v>0</v>
      </c>
      <c r="K15" s="161"/>
      <c r="L15" s="161" t="str">
        <f t="shared" si="4"/>
        <v/>
      </c>
      <c r="M15" s="39"/>
      <c r="N15" s="162">
        <f t="shared" si="5"/>
        <v>0</v>
      </c>
      <c r="O15" s="162">
        <f t="shared" si="9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237"/>
      <c r="U15" s="164">
        <f>ROUND(ROUND(T15,2)*(1+'General Inputs'!K$20)*(1-Z15)+'General Inputs'!K$27,2)</f>
        <v>0</v>
      </c>
      <c r="V15" s="164">
        <f>ROUND(ROUND(U15,2)*(1+'General Inputs'!L$20)*(1-AA15)+'General Inputs'!L$27,2)</f>
        <v>0</v>
      </c>
      <c r="W15" s="164">
        <f>ROUND(ROUND(V15,2)*(1+'General Inputs'!M$20)*(1-AB15)+'General Inputs'!M$27,2)</f>
        <v>0</v>
      </c>
      <c r="X15" s="164">
        <f>ROUND(ROUND(W15,2)*(1+'General Inputs'!N$20)*(1-AC15)+'General Inputs'!N$27,2)</f>
        <v>0</v>
      </c>
      <c r="Y15" s="165"/>
      <c r="Z15" s="193">
        <f>IF($T15="",0,'General Inputs'!K$22)</f>
        <v>0</v>
      </c>
      <c r="AA15" s="193">
        <f>IF($T15="",0,'General Inputs'!L$22)</f>
        <v>0</v>
      </c>
      <c r="AB15" s="193">
        <f>IF($T15="",0,'General Inputs'!M$22)</f>
        <v>0</v>
      </c>
      <c r="AC15" s="193">
        <f>IF($T15="",0,'General Inputs'!N$22)</f>
        <v>0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5" t="s">
        <v>277</v>
      </c>
      <c r="D16" s="235" t="s">
        <v>278</v>
      </c>
      <c r="E16" s="236" t="s">
        <v>34</v>
      </c>
      <c r="F16" s="236" t="s">
        <v>189</v>
      </c>
      <c r="G16" s="92"/>
      <c r="H16" s="93">
        <f t="shared" si="1"/>
        <v>316.27999999999997</v>
      </c>
      <c r="I16" s="161"/>
      <c r="J16" s="93">
        <f t="shared" si="2"/>
        <v>316.27999999999997</v>
      </c>
      <c r="K16" s="161"/>
      <c r="L16" s="161" t="str">
        <f t="shared" si="4"/>
        <v>COMPLIANT</v>
      </c>
      <c r="M16" s="39"/>
      <c r="N16" s="162">
        <f t="shared" si="5"/>
        <v>279.82</v>
      </c>
      <c r="O16" s="162">
        <f t="shared" si="9"/>
        <v>291.52999999999997</v>
      </c>
      <c r="P16" s="162">
        <f t="shared" si="6"/>
        <v>316.27999999999997</v>
      </c>
      <c r="Q16" s="162">
        <f t="shared" si="7"/>
        <v>324.97000000000003</v>
      </c>
      <c r="R16" s="162">
        <f t="shared" si="8"/>
        <v>334.62</v>
      </c>
      <c r="S16" s="39"/>
      <c r="T16" s="237">
        <v>279.82</v>
      </c>
      <c r="U16" s="164">
        <f>ROUND(ROUND(T16,2)*(1+'General Inputs'!K$20)*(1-Z16)+'General Inputs'!K$27,2)</f>
        <v>291.52999999999997</v>
      </c>
      <c r="V16" s="164">
        <f>ROUND(ROUND(U16,2)*(1+'General Inputs'!L$20)*(1-AA16)+'General Inputs'!L$27,2)</f>
        <v>316.27999999999997</v>
      </c>
      <c r="W16" s="164">
        <f>ROUND(ROUND(V16,2)*(1+'General Inputs'!M$20)*(1-AB16)+'General Inputs'!M$27,2)</f>
        <v>324.97000000000003</v>
      </c>
      <c r="X16" s="164">
        <f>ROUND(ROUND(W16,2)*(1+'General Inputs'!N$20)*(1-AC16)+'General Inputs'!N$27,2)</f>
        <v>334.62</v>
      </c>
      <c r="Y16" s="165"/>
      <c r="Z16" s="193">
        <f>IF($T16="",0,'General Inputs'!K$22)</f>
        <v>-6.6268624707600688E-3</v>
      </c>
      <c r="AA16" s="193">
        <f>IF($T16="",0,'General Inputs'!L$22)</f>
        <v>-6.0912696932914154E-3</v>
      </c>
      <c r="AB16" s="193">
        <f>IF($T16="",0,'General Inputs'!M$22)</f>
        <v>-7.3277279219734291E-3</v>
      </c>
      <c r="AC16" s="193">
        <f>IF($T16="",0,'General Inputs'!N$22)</f>
        <v>-9.5094682370305637E-3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5" t="s">
        <v>279</v>
      </c>
      <c r="D17" s="235" t="s">
        <v>280</v>
      </c>
      <c r="E17" s="236" t="s">
        <v>34</v>
      </c>
      <c r="F17" s="236" t="s">
        <v>189</v>
      </c>
      <c r="G17" s="92"/>
      <c r="H17" s="93">
        <f t="shared" si="1"/>
        <v>316.27999999999997</v>
      </c>
      <c r="I17" s="161"/>
      <c r="J17" s="93">
        <f t="shared" si="2"/>
        <v>316.27999999999997</v>
      </c>
      <c r="K17" s="161"/>
      <c r="L17" s="161" t="str">
        <f t="shared" si="4"/>
        <v>COMPLIANT</v>
      </c>
      <c r="M17" s="39"/>
      <c r="N17" s="162">
        <f t="shared" si="5"/>
        <v>279.82</v>
      </c>
      <c r="O17" s="162">
        <f t="shared" si="9"/>
        <v>291.52999999999997</v>
      </c>
      <c r="P17" s="162">
        <f t="shared" si="6"/>
        <v>316.27999999999997</v>
      </c>
      <c r="Q17" s="162">
        <f t="shared" si="7"/>
        <v>324.97000000000003</v>
      </c>
      <c r="R17" s="162">
        <f t="shared" si="8"/>
        <v>334.62</v>
      </c>
      <c r="S17" s="39"/>
      <c r="T17" s="237">
        <v>279.82</v>
      </c>
      <c r="U17" s="164">
        <f>ROUND(ROUND(T17,2)*(1+'General Inputs'!K$20)*(1-Z17)+'General Inputs'!K$27,2)</f>
        <v>291.52999999999997</v>
      </c>
      <c r="V17" s="164">
        <f>ROUND(ROUND(U17,2)*(1+'General Inputs'!L$20)*(1-AA17)+'General Inputs'!L$27,2)</f>
        <v>316.27999999999997</v>
      </c>
      <c r="W17" s="164">
        <f>ROUND(ROUND(V17,2)*(1+'General Inputs'!M$20)*(1-AB17)+'General Inputs'!M$27,2)</f>
        <v>324.97000000000003</v>
      </c>
      <c r="X17" s="164">
        <f>ROUND(ROUND(W17,2)*(1+'General Inputs'!N$20)*(1-AC17)+'General Inputs'!N$27,2)</f>
        <v>334.62</v>
      </c>
      <c r="Y17" s="165"/>
      <c r="Z17" s="193">
        <f>IF($T17="",0,'General Inputs'!K$22)</f>
        <v>-6.6268624707600688E-3</v>
      </c>
      <c r="AA17" s="193">
        <f>IF($T17="",0,'General Inputs'!L$22)</f>
        <v>-6.0912696932914154E-3</v>
      </c>
      <c r="AB17" s="193">
        <f>IF($T17="",0,'General Inputs'!M$22)</f>
        <v>-7.3277279219734291E-3</v>
      </c>
      <c r="AC17" s="193">
        <f>IF($T17="",0,'General Inputs'!N$22)</f>
        <v>-9.5094682370305637E-3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5" t="s">
        <v>281</v>
      </c>
      <c r="D18" s="235" t="s">
        <v>282</v>
      </c>
      <c r="E18" s="236" t="s">
        <v>34</v>
      </c>
      <c r="F18" s="236" t="s">
        <v>189</v>
      </c>
      <c r="G18" s="92"/>
      <c r="H18" s="93">
        <f t="shared" si="1"/>
        <v>151.76</v>
      </c>
      <c r="I18" s="161"/>
      <c r="J18" s="93">
        <f t="shared" si="2"/>
        <v>151.76</v>
      </c>
      <c r="K18" s="161"/>
      <c r="L18" s="161" t="str">
        <f t="shared" si="4"/>
        <v>COMPLIANT</v>
      </c>
      <c r="M18" s="39"/>
      <c r="N18" s="162">
        <f t="shared" si="5"/>
        <v>134.27000000000001</v>
      </c>
      <c r="O18" s="162">
        <f t="shared" si="9"/>
        <v>139.88999999999999</v>
      </c>
      <c r="P18" s="162">
        <f t="shared" si="6"/>
        <v>151.76</v>
      </c>
      <c r="Q18" s="162">
        <f t="shared" si="7"/>
        <v>155.93</v>
      </c>
      <c r="R18" s="162">
        <f t="shared" si="8"/>
        <v>160.56</v>
      </c>
      <c r="S18" s="39"/>
      <c r="T18" s="237">
        <v>134.27000000000001</v>
      </c>
      <c r="U18" s="164">
        <f>ROUND(ROUND(T18,2)*(1+'General Inputs'!K$20)*(1-Z18)+'General Inputs'!K$27,2)</f>
        <v>139.88999999999999</v>
      </c>
      <c r="V18" s="164">
        <f>ROUND(ROUND(U18,2)*(1+'General Inputs'!L$20)*(1-AA18)+'General Inputs'!L$27,2)</f>
        <v>151.76</v>
      </c>
      <c r="W18" s="164">
        <f>ROUND(ROUND(V18,2)*(1+'General Inputs'!M$20)*(1-AB18)+'General Inputs'!M$27,2)</f>
        <v>155.93</v>
      </c>
      <c r="X18" s="164">
        <f>ROUND(ROUND(W18,2)*(1+'General Inputs'!N$20)*(1-AC18)+'General Inputs'!N$27,2)</f>
        <v>160.56</v>
      </c>
      <c r="Y18" s="165"/>
      <c r="Z18" s="193">
        <f>IF($T18="",0,'General Inputs'!K$22)</f>
        <v>-6.6268624707600688E-3</v>
      </c>
      <c r="AA18" s="193">
        <f>IF($T18="",0,'General Inputs'!L$22)</f>
        <v>-6.0912696932914154E-3</v>
      </c>
      <c r="AB18" s="193">
        <f>IF($T18="",0,'General Inputs'!M$22)</f>
        <v>-7.3277279219734291E-3</v>
      </c>
      <c r="AC18" s="193">
        <f>IF($T18="",0,'General Inputs'!N$22)</f>
        <v>-9.5094682370305637E-3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5" t="s">
        <v>283</v>
      </c>
      <c r="D19" s="235" t="s">
        <v>284</v>
      </c>
      <c r="E19" s="236" t="s">
        <v>34</v>
      </c>
      <c r="F19" s="236" t="s">
        <v>189</v>
      </c>
      <c r="G19" s="92"/>
      <c r="H19" s="93">
        <f t="shared" si="1"/>
        <v>26.57</v>
      </c>
      <c r="I19" s="161"/>
      <c r="J19" s="93">
        <f t="shared" si="2"/>
        <v>26.57</v>
      </c>
      <c r="K19" s="161"/>
      <c r="L19" s="161" t="str">
        <f t="shared" si="4"/>
        <v>COMPLIANT</v>
      </c>
      <c r="M19" s="39"/>
      <c r="N19" s="162">
        <f t="shared" si="5"/>
        <v>23.51</v>
      </c>
      <c r="O19" s="162">
        <f t="shared" si="9"/>
        <v>24.49</v>
      </c>
      <c r="P19" s="162">
        <f t="shared" si="6"/>
        <v>26.57</v>
      </c>
      <c r="Q19" s="162">
        <f t="shared" si="7"/>
        <v>27.3</v>
      </c>
      <c r="R19" s="162">
        <f t="shared" si="8"/>
        <v>28.11</v>
      </c>
      <c r="S19" s="39"/>
      <c r="T19" s="237">
        <v>23.51</v>
      </c>
      <c r="U19" s="164">
        <f>ROUND(ROUND(T19,2)*(1+'General Inputs'!K$20)*(1-Z19)+'General Inputs'!K$27,2)</f>
        <v>24.49</v>
      </c>
      <c r="V19" s="164">
        <f>ROUND(ROUND(U19,2)*(1+'General Inputs'!L$20)*(1-AA19)+'General Inputs'!L$27,2)</f>
        <v>26.57</v>
      </c>
      <c r="W19" s="164">
        <f>ROUND(ROUND(V19,2)*(1+'General Inputs'!M$20)*(1-AB19)+'General Inputs'!M$27,2)</f>
        <v>27.3</v>
      </c>
      <c r="X19" s="164">
        <f>ROUND(ROUND(W19,2)*(1+'General Inputs'!N$20)*(1-AC19)+'General Inputs'!N$27,2)</f>
        <v>28.11</v>
      </c>
      <c r="Y19" s="165"/>
      <c r="Z19" s="193">
        <f>IF($T19="",0,'General Inputs'!K$22)</f>
        <v>-6.6268624707600688E-3</v>
      </c>
      <c r="AA19" s="193">
        <f>IF($T19="",0,'General Inputs'!L$22)</f>
        <v>-6.0912696932914154E-3</v>
      </c>
      <c r="AB19" s="193">
        <f>IF($T19="",0,'General Inputs'!M$22)</f>
        <v>-7.3277279219734291E-3</v>
      </c>
      <c r="AC19" s="193">
        <f>IF($T19="",0,'General Inputs'!N$22)</f>
        <v>-9.5094682370305637E-3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5" t="s">
        <v>285</v>
      </c>
      <c r="D20" s="235" t="s">
        <v>286</v>
      </c>
      <c r="E20" s="236" t="s">
        <v>34</v>
      </c>
      <c r="F20" s="236" t="s">
        <v>189</v>
      </c>
      <c r="G20" s="92"/>
      <c r="H20" s="93">
        <f t="shared" si="1"/>
        <v>75.430000000000007</v>
      </c>
      <c r="I20" s="161"/>
      <c r="J20" s="93">
        <f t="shared" si="2"/>
        <v>75.430000000000007</v>
      </c>
      <c r="K20" s="161"/>
      <c r="L20" s="161" t="str">
        <f t="shared" si="4"/>
        <v>COMPLIANT</v>
      </c>
      <c r="M20" s="39"/>
      <c r="N20" s="162">
        <f t="shared" si="5"/>
        <v>66.739999999999995</v>
      </c>
      <c r="O20" s="162">
        <f t="shared" si="9"/>
        <v>69.53</v>
      </c>
      <c r="P20" s="162">
        <f t="shared" si="6"/>
        <v>75.430000000000007</v>
      </c>
      <c r="Q20" s="162">
        <f t="shared" si="7"/>
        <v>77.5</v>
      </c>
      <c r="R20" s="162">
        <f t="shared" si="8"/>
        <v>79.8</v>
      </c>
      <c r="S20" s="39"/>
      <c r="T20" s="237">
        <v>66.739999999999995</v>
      </c>
      <c r="U20" s="164">
        <f>ROUND(ROUND(T20,2)*(1+'General Inputs'!K$20)*(1-Z20)+'General Inputs'!K$27,2)</f>
        <v>69.53</v>
      </c>
      <c r="V20" s="164">
        <f>ROUND(ROUND(U20,2)*(1+'General Inputs'!L$20)*(1-AA20)+'General Inputs'!L$27,2)</f>
        <v>75.430000000000007</v>
      </c>
      <c r="W20" s="164">
        <f>ROUND(ROUND(V20,2)*(1+'General Inputs'!M$20)*(1-AB20)+'General Inputs'!M$27,2)</f>
        <v>77.5</v>
      </c>
      <c r="X20" s="164">
        <f>ROUND(ROUND(W20,2)*(1+'General Inputs'!N$20)*(1-AC20)+'General Inputs'!N$27,2)</f>
        <v>79.8</v>
      </c>
      <c r="Y20" s="165"/>
      <c r="Z20" s="193">
        <f>IF($T20="",0,'General Inputs'!K$22)</f>
        <v>-6.6268624707600688E-3</v>
      </c>
      <c r="AA20" s="193">
        <f>IF($T20="",0,'General Inputs'!L$22)</f>
        <v>-6.0912696932914154E-3</v>
      </c>
      <c r="AB20" s="193">
        <f>IF($T20="",0,'General Inputs'!M$22)</f>
        <v>-7.3277279219734291E-3</v>
      </c>
      <c r="AC20" s="193">
        <f>IF($T20="",0,'General Inputs'!N$22)</f>
        <v>-9.5094682370305637E-3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5" t="s">
        <v>287</v>
      </c>
      <c r="D21" s="235" t="s">
        <v>288</v>
      </c>
      <c r="E21" s="236" t="s">
        <v>34</v>
      </c>
      <c r="F21" s="236" t="s">
        <v>189</v>
      </c>
      <c r="G21" s="92"/>
      <c r="H21" s="93">
        <f t="shared" si="1"/>
        <v>56.58</v>
      </c>
      <c r="I21" s="161"/>
      <c r="J21" s="93">
        <f t="shared" si="2"/>
        <v>56.58</v>
      </c>
      <c r="K21" s="161"/>
      <c r="L21" s="161" t="str">
        <f t="shared" si="4"/>
        <v>COMPLIANT</v>
      </c>
      <c r="M21" s="39"/>
      <c r="N21" s="162">
        <f t="shared" si="5"/>
        <v>50.06</v>
      </c>
      <c r="O21" s="162">
        <f t="shared" si="9"/>
        <v>52.15</v>
      </c>
      <c r="P21" s="162">
        <f t="shared" si="6"/>
        <v>56.58</v>
      </c>
      <c r="Q21" s="162">
        <f t="shared" si="7"/>
        <v>58.13</v>
      </c>
      <c r="R21" s="162">
        <f t="shared" si="8"/>
        <v>59.86</v>
      </c>
      <c r="S21" s="39"/>
      <c r="T21" s="237">
        <v>50.06</v>
      </c>
      <c r="U21" s="164">
        <f>ROUND(ROUND(T21,2)*(1+'General Inputs'!K$20)*(1-Z21)+'General Inputs'!K$27,2)</f>
        <v>52.15</v>
      </c>
      <c r="V21" s="164">
        <f>ROUND(ROUND(U21,2)*(1+'General Inputs'!L$20)*(1-AA21)+'General Inputs'!L$27,2)</f>
        <v>56.58</v>
      </c>
      <c r="W21" s="164">
        <f>ROUND(ROUND(V21,2)*(1+'General Inputs'!M$20)*(1-AB21)+'General Inputs'!M$27,2)</f>
        <v>58.13</v>
      </c>
      <c r="X21" s="164">
        <f>ROUND(ROUND(W21,2)*(1+'General Inputs'!N$20)*(1-AC21)+'General Inputs'!N$27,2)</f>
        <v>59.86</v>
      </c>
      <c r="Y21" s="165"/>
      <c r="Z21" s="193">
        <f>IF($T21="",0,'General Inputs'!K$22)</f>
        <v>-6.6268624707600688E-3</v>
      </c>
      <c r="AA21" s="193">
        <f>IF($T21="",0,'General Inputs'!L$22)</f>
        <v>-6.0912696932914154E-3</v>
      </c>
      <c r="AB21" s="193">
        <f>IF($T21="",0,'General Inputs'!M$22)</f>
        <v>-7.3277279219734291E-3</v>
      </c>
      <c r="AC21" s="193">
        <f>IF($T21="",0,'General Inputs'!N$22)</f>
        <v>-9.5094682370305637E-3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5" t="s">
        <v>289</v>
      </c>
      <c r="D22" s="235" t="s">
        <v>290</v>
      </c>
      <c r="E22" s="236" t="s">
        <v>34</v>
      </c>
      <c r="F22" s="236" t="s">
        <v>189</v>
      </c>
      <c r="G22" s="92"/>
      <c r="H22" s="93">
        <f t="shared" si="1"/>
        <v>85.28</v>
      </c>
      <c r="I22" s="161"/>
      <c r="J22" s="93">
        <f t="shared" si="2"/>
        <v>85.28</v>
      </c>
      <c r="K22" s="161"/>
      <c r="L22" s="161" t="str">
        <f t="shared" si="4"/>
        <v>COMPLIANT</v>
      </c>
      <c r="M22" s="39"/>
      <c r="N22" s="162">
        <f t="shared" si="5"/>
        <v>75.45</v>
      </c>
      <c r="O22" s="162">
        <f t="shared" si="9"/>
        <v>78.61</v>
      </c>
      <c r="P22" s="162">
        <f t="shared" si="6"/>
        <v>85.28</v>
      </c>
      <c r="Q22" s="162">
        <f t="shared" si="7"/>
        <v>87.62</v>
      </c>
      <c r="R22" s="162">
        <f t="shared" si="8"/>
        <v>90.22</v>
      </c>
      <c r="S22" s="39"/>
      <c r="T22" s="237">
        <v>75.45</v>
      </c>
      <c r="U22" s="164">
        <f>ROUND(ROUND(T22,2)*(1+'General Inputs'!K$20)*(1-Z22)+'General Inputs'!K$27,2)</f>
        <v>78.61</v>
      </c>
      <c r="V22" s="164">
        <f>ROUND(ROUND(U22,2)*(1+'General Inputs'!L$20)*(1-AA22)+'General Inputs'!L$27,2)</f>
        <v>85.28</v>
      </c>
      <c r="W22" s="164">
        <f>ROUND(ROUND(V22,2)*(1+'General Inputs'!M$20)*(1-AB22)+'General Inputs'!M$27,2)</f>
        <v>87.62</v>
      </c>
      <c r="X22" s="164">
        <f>ROUND(ROUND(W22,2)*(1+'General Inputs'!N$20)*(1-AC22)+'General Inputs'!N$27,2)</f>
        <v>90.22</v>
      </c>
      <c r="Y22" s="165"/>
      <c r="Z22" s="193">
        <f>IF($T22="",0,'General Inputs'!K$22)</f>
        <v>-6.6268624707600688E-3</v>
      </c>
      <c r="AA22" s="193">
        <f>IF($T22="",0,'General Inputs'!L$22)</f>
        <v>-6.0912696932914154E-3</v>
      </c>
      <c r="AB22" s="193">
        <f>IF($T22="",0,'General Inputs'!M$22)</f>
        <v>-7.3277279219734291E-3</v>
      </c>
      <c r="AC22" s="193">
        <f>IF($T22="",0,'General Inputs'!N$22)</f>
        <v>-9.5094682370305637E-3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5" t="s">
        <v>291</v>
      </c>
      <c r="D23" s="235" t="s">
        <v>292</v>
      </c>
      <c r="E23" s="236" t="s">
        <v>34</v>
      </c>
      <c r="F23" s="236" t="s">
        <v>189</v>
      </c>
      <c r="G23" s="92"/>
      <c r="H23" s="93">
        <f t="shared" si="1"/>
        <v>56.58</v>
      </c>
      <c r="I23" s="161"/>
      <c r="J23" s="93">
        <f t="shared" si="2"/>
        <v>56.58</v>
      </c>
      <c r="K23" s="161"/>
      <c r="L23" s="161" t="str">
        <f t="shared" si="4"/>
        <v>COMPLIANT</v>
      </c>
      <c r="M23" s="39"/>
      <c r="N23" s="162">
        <f t="shared" si="5"/>
        <v>50.06</v>
      </c>
      <c r="O23" s="162">
        <f t="shared" si="9"/>
        <v>52.15</v>
      </c>
      <c r="P23" s="162">
        <f t="shared" si="6"/>
        <v>56.58</v>
      </c>
      <c r="Q23" s="162">
        <f t="shared" si="7"/>
        <v>58.13</v>
      </c>
      <c r="R23" s="162">
        <f t="shared" si="8"/>
        <v>59.86</v>
      </c>
      <c r="S23" s="39"/>
      <c r="T23" s="237">
        <v>50.06</v>
      </c>
      <c r="U23" s="164">
        <f>ROUND(ROUND(T23,2)*(1+'General Inputs'!K$20)*(1-Z23)+'General Inputs'!K$27,2)</f>
        <v>52.15</v>
      </c>
      <c r="V23" s="164">
        <f>ROUND(ROUND(U23,2)*(1+'General Inputs'!L$20)*(1-AA23)+'General Inputs'!L$27,2)</f>
        <v>56.58</v>
      </c>
      <c r="W23" s="164">
        <f>ROUND(ROUND(V23,2)*(1+'General Inputs'!M$20)*(1-AB23)+'General Inputs'!M$27,2)</f>
        <v>58.13</v>
      </c>
      <c r="X23" s="164">
        <f>ROUND(ROUND(W23,2)*(1+'General Inputs'!N$20)*(1-AC23)+'General Inputs'!N$27,2)</f>
        <v>59.86</v>
      </c>
      <c r="Y23" s="165"/>
      <c r="Z23" s="193">
        <f>IF($T23="",0,'General Inputs'!K$22)</f>
        <v>-6.6268624707600688E-3</v>
      </c>
      <c r="AA23" s="193">
        <f>IF($T23="",0,'General Inputs'!L$22)</f>
        <v>-6.0912696932914154E-3</v>
      </c>
      <c r="AB23" s="193">
        <f>IF($T23="",0,'General Inputs'!M$22)</f>
        <v>-7.3277279219734291E-3</v>
      </c>
      <c r="AC23" s="193">
        <f>IF($T23="",0,'General Inputs'!N$22)</f>
        <v>-9.5094682370305637E-3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5" t="s">
        <v>293</v>
      </c>
      <c r="D24" s="235" t="s">
        <v>294</v>
      </c>
      <c r="E24" s="236" t="s">
        <v>34</v>
      </c>
      <c r="F24" s="236" t="s">
        <v>189</v>
      </c>
      <c r="G24" s="92"/>
      <c r="H24" s="93">
        <f t="shared" si="1"/>
        <v>26.57</v>
      </c>
      <c r="I24" s="161"/>
      <c r="J24" s="93">
        <f t="shared" si="2"/>
        <v>26.57</v>
      </c>
      <c r="K24" s="161"/>
      <c r="L24" s="161" t="str">
        <f t="shared" si="4"/>
        <v>COMPLIANT</v>
      </c>
      <c r="M24" s="39"/>
      <c r="N24" s="162">
        <f t="shared" si="5"/>
        <v>23.51</v>
      </c>
      <c r="O24" s="162">
        <f t="shared" si="9"/>
        <v>24.49</v>
      </c>
      <c r="P24" s="162">
        <f t="shared" si="6"/>
        <v>26.57</v>
      </c>
      <c r="Q24" s="162">
        <f t="shared" si="7"/>
        <v>27.3</v>
      </c>
      <c r="R24" s="162">
        <f t="shared" si="8"/>
        <v>28.11</v>
      </c>
      <c r="S24" s="39"/>
      <c r="T24" s="237">
        <v>23.51</v>
      </c>
      <c r="U24" s="164">
        <f>ROUND(ROUND(T24,2)*(1+'General Inputs'!K$20)*(1-Z24)+'General Inputs'!K$27,2)</f>
        <v>24.49</v>
      </c>
      <c r="V24" s="164">
        <f>ROUND(ROUND(U24,2)*(1+'General Inputs'!L$20)*(1-AA24)+'General Inputs'!L$27,2)</f>
        <v>26.57</v>
      </c>
      <c r="W24" s="164">
        <f>ROUND(ROUND(V24,2)*(1+'General Inputs'!M$20)*(1-AB24)+'General Inputs'!M$27,2)</f>
        <v>27.3</v>
      </c>
      <c r="X24" s="164">
        <f>ROUND(ROUND(W24,2)*(1+'General Inputs'!N$20)*(1-AC24)+'General Inputs'!N$27,2)</f>
        <v>28.11</v>
      </c>
      <c r="Y24" s="165"/>
      <c r="Z24" s="193">
        <f>IF($T24="",0,'General Inputs'!K$22)</f>
        <v>-6.6268624707600688E-3</v>
      </c>
      <c r="AA24" s="193">
        <f>IF($T24="",0,'General Inputs'!L$22)</f>
        <v>-6.0912696932914154E-3</v>
      </c>
      <c r="AB24" s="193">
        <f>IF($T24="",0,'General Inputs'!M$22)</f>
        <v>-7.3277279219734291E-3</v>
      </c>
      <c r="AC24" s="193">
        <f>IF($T24="",0,'General Inputs'!N$22)</f>
        <v>-9.5094682370305637E-3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5" t="s">
        <v>295</v>
      </c>
      <c r="D25" s="235" t="s">
        <v>296</v>
      </c>
      <c r="E25" s="236" t="s">
        <v>34</v>
      </c>
      <c r="F25" s="236" t="s">
        <v>189</v>
      </c>
      <c r="G25" s="92"/>
      <c r="H25" s="93">
        <f t="shared" si="1"/>
        <v>362.98</v>
      </c>
      <c r="I25" s="161"/>
      <c r="J25" s="93">
        <f t="shared" si="2"/>
        <v>362.98</v>
      </c>
      <c r="K25" s="161"/>
      <c r="L25" s="161" t="str">
        <f t="shared" si="4"/>
        <v>COMPLIANT</v>
      </c>
      <c r="M25" s="39"/>
      <c r="N25" s="162">
        <f t="shared" si="5"/>
        <v>321.14</v>
      </c>
      <c r="O25" s="162">
        <f t="shared" si="9"/>
        <v>334.58</v>
      </c>
      <c r="P25" s="162">
        <f t="shared" si="6"/>
        <v>362.98</v>
      </c>
      <c r="Q25" s="162">
        <f t="shared" si="7"/>
        <v>372.95</v>
      </c>
      <c r="R25" s="162">
        <f t="shared" si="8"/>
        <v>384.02</v>
      </c>
      <c r="S25" s="39"/>
      <c r="T25" s="237">
        <v>321.14</v>
      </c>
      <c r="U25" s="164">
        <f>ROUND(ROUND(T25,2)*(1+'General Inputs'!K$20)*(1-Z25)+'General Inputs'!K$27,2)</f>
        <v>334.58</v>
      </c>
      <c r="V25" s="164">
        <f>ROUND(ROUND(U25,2)*(1+'General Inputs'!L$20)*(1-AA25)+'General Inputs'!L$27,2)</f>
        <v>362.98</v>
      </c>
      <c r="W25" s="164">
        <f>ROUND(ROUND(V25,2)*(1+'General Inputs'!M$20)*(1-AB25)+'General Inputs'!M$27,2)</f>
        <v>372.95</v>
      </c>
      <c r="X25" s="164">
        <f>ROUND(ROUND(W25,2)*(1+'General Inputs'!N$20)*(1-AC25)+'General Inputs'!N$27,2)</f>
        <v>384.02</v>
      </c>
      <c r="Y25" s="165"/>
      <c r="Z25" s="193">
        <f>IF($T25="",0,'General Inputs'!K$22)</f>
        <v>-6.6268624707600688E-3</v>
      </c>
      <c r="AA25" s="193">
        <f>IF($T25="",0,'General Inputs'!L$22)</f>
        <v>-6.0912696932914154E-3</v>
      </c>
      <c r="AB25" s="193">
        <f>IF($T25="",0,'General Inputs'!M$22)</f>
        <v>-7.3277279219734291E-3</v>
      </c>
      <c r="AC25" s="193">
        <f>IF($T25="",0,'General Inputs'!N$22)</f>
        <v>-9.5094682370305637E-3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5" t="s">
        <v>297</v>
      </c>
      <c r="D26" s="235" t="s">
        <v>298</v>
      </c>
      <c r="E26" s="236" t="s">
        <v>34</v>
      </c>
      <c r="F26" s="236" t="s">
        <v>189</v>
      </c>
      <c r="G26" s="92"/>
      <c r="H26" s="93">
        <f t="shared" si="1"/>
        <v>667.8</v>
      </c>
      <c r="I26" s="161"/>
      <c r="J26" s="93">
        <f t="shared" si="2"/>
        <v>667.8</v>
      </c>
      <c r="K26" s="161"/>
      <c r="L26" s="161" t="str">
        <f t="shared" si="4"/>
        <v>COMPLIANT</v>
      </c>
      <c r="M26" s="39"/>
      <c r="N26" s="162">
        <f t="shared" si="5"/>
        <v>590.83000000000004</v>
      </c>
      <c r="O26" s="162">
        <f t="shared" si="9"/>
        <v>615.54999999999995</v>
      </c>
      <c r="P26" s="162">
        <f t="shared" si="6"/>
        <v>667.8</v>
      </c>
      <c r="Q26" s="162">
        <f t="shared" si="7"/>
        <v>686.14</v>
      </c>
      <c r="R26" s="162">
        <f t="shared" si="8"/>
        <v>706.51</v>
      </c>
      <c r="S26" s="39"/>
      <c r="T26" s="237">
        <v>590.83000000000004</v>
      </c>
      <c r="U26" s="164">
        <f>ROUND(ROUND(T26,2)*(1+'General Inputs'!K$20)*(1-Z26)+'General Inputs'!K$27,2)</f>
        <v>615.54999999999995</v>
      </c>
      <c r="V26" s="164">
        <f>ROUND(ROUND(U26,2)*(1+'General Inputs'!L$20)*(1-AA26)+'General Inputs'!L$27,2)</f>
        <v>667.8</v>
      </c>
      <c r="W26" s="164">
        <f>ROUND(ROUND(V26,2)*(1+'General Inputs'!M$20)*(1-AB26)+'General Inputs'!M$27,2)</f>
        <v>686.14</v>
      </c>
      <c r="X26" s="164">
        <f>ROUND(ROUND(W26,2)*(1+'General Inputs'!N$20)*(1-AC26)+'General Inputs'!N$27,2)</f>
        <v>706.51</v>
      </c>
      <c r="Y26" s="165"/>
      <c r="Z26" s="193">
        <f>IF($T26="",0,'General Inputs'!K$22)</f>
        <v>-6.6268624707600688E-3</v>
      </c>
      <c r="AA26" s="193">
        <f>IF($T26="",0,'General Inputs'!L$22)</f>
        <v>-6.0912696932914154E-3</v>
      </c>
      <c r="AB26" s="193">
        <f>IF($T26="",0,'General Inputs'!M$22)</f>
        <v>-7.3277279219734291E-3</v>
      </c>
      <c r="AC26" s="193">
        <f>IF($T26="",0,'General Inputs'!N$22)</f>
        <v>-9.5094682370305637E-3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5" t="s">
        <v>299</v>
      </c>
      <c r="D27" s="235" t="s">
        <v>300</v>
      </c>
      <c r="E27" s="236" t="s">
        <v>34</v>
      </c>
      <c r="F27" s="236" t="s">
        <v>189</v>
      </c>
      <c r="G27" s="92"/>
      <c r="H27" s="93">
        <f t="shared" si="1"/>
        <v>627.23</v>
      </c>
      <c r="I27" s="161"/>
      <c r="J27" s="93">
        <f t="shared" si="2"/>
        <v>627.23</v>
      </c>
      <c r="K27" s="161"/>
      <c r="L27" s="161" t="str">
        <f t="shared" si="4"/>
        <v>COMPLIANT</v>
      </c>
      <c r="M27" s="39"/>
      <c r="N27" s="162">
        <f t="shared" si="5"/>
        <v>554.92999999999995</v>
      </c>
      <c r="O27" s="162">
        <f t="shared" si="9"/>
        <v>578.15</v>
      </c>
      <c r="P27" s="162">
        <f t="shared" si="6"/>
        <v>627.23</v>
      </c>
      <c r="Q27" s="162">
        <f t="shared" si="7"/>
        <v>644.46</v>
      </c>
      <c r="R27" s="162">
        <f t="shared" si="8"/>
        <v>663.6</v>
      </c>
      <c r="S27" s="39"/>
      <c r="T27" s="237">
        <v>554.92999999999995</v>
      </c>
      <c r="U27" s="164">
        <f>ROUND(ROUND(T27,2)*(1+'General Inputs'!K$20)*(1-Z27)+'General Inputs'!K$27,2)</f>
        <v>578.15</v>
      </c>
      <c r="V27" s="164">
        <f>ROUND(ROUND(U27,2)*(1+'General Inputs'!L$20)*(1-AA27)+'General Inputs'!L$27,2)</f>
        <v>627.23</v>
      </c>
      <c r="W27" s="164">
        <f>ROUND(ROUND(V27,2)*(1+'General Inputs'!M$20)*(1-AB27)+'General Inputs'!M$27,2)</f>
        <v>644.46</v>
      </c>
      <c r="X27" s="164">
        <f>ROUND(ROUND(W27,2)*(1+'General Inputs'!N$20)*(1-AC27)+'General Inputs'!N$27,2)</f>
        <v>663.6</v>
      </c>
      <c r="Y27" s="165"/>
      <c r="Z27" s="193">
        <f>IF($T27="",0,'General Inputs'!K$22)</f>
        <v>-6.6268624707600688E-3</v>
      </c>
      <c r="AA27" s="193">
        <f>IF($T27="",0,'General Inputs'!L$22)</f>
        <v>-6.0912696932914154E-3</v>
      </c>
      <c r="AB27" s="193">
        <f>IF($T27="",0,'General Inputs'!M$22)</f>
        <v>-7.3277279219734291E-3</v>
      </c>
      <c r="AC27" s="193">
        <f>IF($T27="",0,'General Inputs'!N$22)</f>
        <v>-9.5094682370305637E-3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5" t="s">
        <v>301</v>
      </c>
      <c r="D28" s="235" t="s">
        <v>302</v>
      </c>
      <c r="E28" s="236" t="s">
        <v>34</v>
      </c>
      <c r="F28" s="236" t="s">
        <v>189</v>
      </c>
      <c r="G28" s="92"/>
      <c r="H28" s="93">
        <f t="shared" si="1"/>
        <v>779.6</v>
      </c>
      <c r="I28" s="161"/>
      <c r="J28" s="93">
        <f t="shared" si="2"/>
        <v>779.6</v>
      </c>
      <c r="K28" s="161"/>
      <c r="L28" s="161" t="str">
        <f t="shared" si="4"/>
        <v>COMPLIANT</v>
      </c>
      <c r="M28" s="39"/>
      <c r="N28" s="162">
        <f t="shared" si="5"/>
        <v>689.74</v>
      </c>
      <c r="O28" s="162">
        <f t="shared" si="9"/>
        <v>718.6</v>
      </c>
      <c r="P28" s="162">
        <f t="shared" si="6"/>
        <v>779.6</v>
      </c>
      <c r="Q28" s="162">
        <f t="shared" si="7"/>
        <v>801.01</v>
      </c>
      <c r="R28" s="162">
        <f t="shared" si="8"/>
        <v>824.79</v>
      </c>
      <c r="S28" s="39"/>
      <c r="T28" s="237">
        <v>689.74</v>
      </c>
      <c r="U28" s="164">
        <f>ROUND(ROUND(T28,2)*(1+'General Inputs'!K$20)*(1-Z28)+'General Inputs'!K$27,2)</f>
        <v>718.6</v>
      </c>
      <c r="V28" s="164">
        <f>ROUND(ROUND(U28,2)*(1+'General Inputs'!L$20)*(1-AA28)+'General Inputs'!L$27,2)</f>
        <v>779.6</v>
      </c>
      <c r="W28" s="164">
        <f>ROUND(ROUND(V28,2)*(1+'General Inputs'!M$20)*(1-AB28)+'General Inputs'!M$27,2)</f>
        <v>801.01</v>
      </c>
      <c r="X28" s="164">
        <f>ROUND(ROUND(W28,2)*(1+'General Inputs'!N$20)*(1-AC28)+'General Inputs'!N$27,2)</f>
        <v>824.79</v>
      </c>
      <c r="Y28" s="165"/>
      <c r="Z28" s="193">
        <f>IF($T28="",0,'General Inputs'!K$22)</f>
        <v>-6.6268624707600688E-3</v>
      </c>
      <c r="AA28" s="193">
        <f>IF($T28="",0,'General Inputs'!L$22)</f>
        <v>-6.0912696932914154E-3</v>
      </c>
      <c r="AB28" s="193">
        <f>IF($T28="",0,'General Inputs'!M$22)</f>
        <v>-7.3277279219734291E-3</v>
      </c>
      <c r="AC28" s="193">
        <f>IF($T28="",0,'General Inputs'!N$22)</f>
        <v>-9.5094682370305637E-3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5" t="s">
        <v>303</v>
      </c>
      <c r="D29" s="235" t="s">
        <v>304</v>
      </c>
      <c r="E29" s="236" t="s">
        <v>34</v>
      </c>
      <c r="F29" s="236" t="s">
        <v>189</v>
      </c>
      <c r="G29" s="92"/>
      <c r="H29" s="93">
        <f t="shared" si="1"/>
        <v>352.09</v>
      </c>
      <c r="I29" s="161"/>
      <c r="J29" s="93">
        <f t="shared" si="2"/>
        <v>352.09</v>
      </c>
      <c r="K29" s="161"/>
      <c r="L29" s="161" t="str">
        <f t="shared" si="4"/>
        <v>COMPLIANT</v>
      </c>
      <c r="M29" s="39"/>
      <c r="N29" s="162">
        <f t="shared" si="5"/>
        <v>311.51</v>
      </c>
      <c r="O29" s="162">
        <f t="shared" si="9"/>
        <v>324.54000000000002</v>
      </c>
      <c r="P29" s="162">
        <f t="shared" si="6"/>
        <v>352.09</v>
      </c>
      <c r="Q29" s="162">
        <f t="shared" si="7"/>
        <v>361.76</v>
      </c>
      <c r="R29" s="162">
        <f t="shared" si="8"/>
        <v>372.5</v>
      </c>
      <c r="S29" s="39"/>
      <c r="T29" s="237">
        <v>311.51</v>
      </c>
      <c r="U29" s="164">
        <f>ROUND(ROUND(T29,2)*(1+'General Inputs'!K$20)*(1-Z29)+'General Inputs'!K$27,2)</f>
        <v>324.54000000000002</v>
      </c>
      <c r="V29" s="164">
        <f>ROUND(ROUND(U29,2)*(1+'General Inputs'!L$20)*(1-AA29)+'General Inputs'!L$27,2)</f>
        <v>352.09</v>
      </c>
      <c r="W29" s="164">
        <f>ROUND(ROUND(V29,2)*(1+'General Inputs'!M$20)*(1-AB29)+'General Inputs'!M$27,2)</f>
        <v>361.76</v>
      </c>
      <c r="X29" s="164">
        <f>ROUND(ROUND(W29,2)*(1+'General Inputs'!N$20)*(1-AC29)+'General Inputs'!N$27,2)</f>
        <v>372.5</v>
      </c>
      <c r="Y29" s="165"/>
      <c r="Z29" s="193">
        <f>IF($T29="",0,'General Inputs'!K$22)</f>
        <v>-6.6268624707600688E-3</v>
      </c>
      <c r="AA29" s="193">
        <f>IF($T29="",0,'General Inputs'!L$22)</f>
        <v>-6.0912696932914154E-3</v>
      </c>
      <c r="AB29" s="193">
        <f>IF($T29="",0,'General Inputs'!M$22)</f>
        <v>-7.3277279219734291E-3</v>
      </c>
      <c r="AC29" s="193">
        <f>IF($T29="",0,'General Inputs'!N$22)</f>
        <v>-9.5094682370305637E-3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5" t="s">
        <v>305</v>
      </c>
      <c r="D30" s="235" t="s">
        <v>306</v>
      </c>
      <c r="E30" s="236" t="s">
        <v>34</v>
      </c>
      <c r="F30" s="236" t="s">
        <v>189</v>
      </c>
      <c r="G30" s="92"/>
      <c r="H30" s="93">
        <f t="shared" si="1"/>
        <v>434.18</v>
      </c>
      <c r="I30" s="161"/>
      <c r="J30" s="93">
        <f t="shared" si="2"/>
        <v>434.18</v>
      </c>
      <c r="K30" s="161"/>
      <c r="L30" s="161" t="str">
        <f t="shared" si="4"/>
        <v>COMPLIANT</v>
      </c>
      <c r="M30" s="39"/>
      <c r="N30" s="162">
        <f t="shared" si="5"/>
        <v>384.14</v>
      </c>
      <c r="O30" s="162">
        <f t="shared" si="9"/>
        <v>400.21</v>
      </c>
      <c r="P30" s="162">
        <f t="shared" si="6"/>
        <v>434.18</v>
      </c>
      <c r="Q30" s="162">
        <f t="shared" si="7"/>
        <v>446.11</v>
      </c>
      <c r="R30" s="162">
        <f t="shared" si="8"/>
        <v>459.36</v>
      </c>
      <c r="S30" s="39"/>
      <c r="T30" s="237">
        <v>384.14</v>
      </c>
      <c r="U30" s="164">
        <f>ROUND(ROUND(T30,2)*(1+'General Inputs'!K$20)*(1-Z30)+'General Inputs'!K$27,2)</f>
        <v>400.21</v>
      </c>
      <c r="V30" s="164">
        <f>ROUND(ROUND(U30,2)*(1+'General Inputs'!L$20)*(1-AA30)+'General Inputs'!L$27,2)</f>
        <v>434.18</v>
      </c>
      <c r="W30" s="164">
        <f>ROUND(ROUND(V30,2)*(1+'General Inputs'!M$20)*(1-AB30)+'General Inputs'!M$27,2)</f>
        <v>446.11</v>
      </c>
      <c r="X30" s="164">
        <f>ROUND(ROUND(W30,2)*(1+'General Inputs'!N$20)*(1-AC30)+'General Inputs'!N$27,2)</f>
        <v>459.36</v>
      </c>
      <c r="Y30" s="165"/>
      <c r="Z30" s="193">
        <f>IF($T30="",0,'General Inputs'!K$22)</f>
        <v>-6.6268624707600688E-3</v>
      </c>
      <c r="AA30" s="193">
        <f>IF($T30="",0,'General Inputs'!L$22)</f>
        <v>-6.0912696932914154E-3</v>
      </c>
      <c r="AB30" s="193">
        <f>IF($T30="",0,'General Inputs'!M$22)</f>
        <v>-7.3277279219734291E-3</v>
      </c>
      <c r="AC30" s="193">
        <f>IF($T30="",0,'General Inputs'!N$22)</f>
        <v>-9.5094682370305637E-3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5"/>
      <c r="D31" s="235"/>
      <c r="E31" s="236"/>
      <c r="F31" s="236"/>
      <c r="G31" s="92"/>
      <c r="H31" s="93">
        <f t="shared" si="1"/>
        <v>0</v>
      </c>
      <c r="I31" s="161"/>
      <c r="J31" s="93">
        <f t="shared" si="2"/>
        <v>0</v>
      </c>
      <c r="K31" s="161"/>
      <c r="L31" s="161" t="str">
        <f t="shared" si="4"/>
        <v/>
      </c>
      <c r="M31" s="39"/>
      <c r="N31" s="162">
        <f t="shared" si="5"/>
        <v>0</v>
      </c>
      <c r="O31" s="162">
        <f t="shared" si="9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237"/>
      <c r="U31" s="164">
        <f>ROUND(ROUND(T31,2)*(1+'General Inputs'!K$20)*(1-Z31)+'General Inputs'!K$27,2)</f>
        <v>0</v>
      </c>
      <c r="V31" s="164">
        <f>ROUND(ROUND(U31,2)*(1+'General Inputs'!L$20)*(1-AA31)+'General Inputs'!L$27,2)</f>
        <v>0</v>
      </c>
      <c r="W31" s="164">
        <f>ROUND(ROUND(V31,2)*(1+'General Inputs'!M$20)*(1-AB31)+'General Inputs'!M$27,2)</f>
        <v>0</v>
      </c>
      <c r="X31" s="164">
        <f>ROUND(ROUND(W31,2)*(1+'General Inputs'!N$20)*(1-AC31)+'General Inputs'!N$27,2)</f>
        <v>0</v>
      </c>
      <c r="Y31" s="165"/>
      <c r="Z31" s="193">
        <f>IF($T31="",0,'General Inputs'!K$22)</f>
        <v>0</v>
      </c>
      <c r="AA31" s="193">
        <f>IF($T31="",0,'General Inputs'!L$22)</f>
        <v>0</v>
      </c>
      <c r="AB31" s="193">
        <f>IF($T31="",0,'General Inputs'!M$22)</f>
        <v>0</v>
      </c>
      <c r="AC31" s="193">
        <f>IF($T31="",0,'General Inputs'!N$22)</f>
        <v>0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4" t="s">
        <v>307</v>
      </c>
      <c r="D32" s="235"/>
      <c r="E32" s="236"/>
      <c r="F32" s="236"/>
      <c r="G32" s="92"/>
      <c r="H32" s="93">
        <f t="shared" si="1"/>
        <v>0</v>
      </c>
      <c r="I32" s="161"/>
      <c r="J32" s="93">
        <f t="shared" si="2"/>
        <v>0</v>
      </c>
      <c r="K32" s="161"/>
      <c r="L32" s="161" t="str">
        <f t="shared" si="4"/>
        <v>COMPLIANT</v>
      </c>
      <c r="M32" s="39"/>
      <c r="N32" s="162">
        <f t="shared" si="5"/>
        <v>0</v>
      </c>
      <c r="O32" s="162">
        <f t="shared" si="9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237"/>
      <c r="U32" s="164">
        <f>ROUND(ROUND(T32,2)*(1+'General Inputs'!K$20)*(1-Z32)+'General Inputs'!K$27,2)</f>
        <v>0</v>
      </c>
      <c r="V32" s="164">
        <f>ROUND(ROUND(U32,2)*(1+'General Inputs'!L$20)*(1-AA32)+'General Inputs'!L$27,2)</f>
        <v>0</v>
      </c>
      <c r="W32" s="164">
        <f>ROUND(ROUND(V32,2)*(1+'General Inputs'!M$20)*(1-AB32)+'General Inputs'!M$27,2)</f>
        <v>0</v>
      </c>
      <c r="X32" s="164">
        <f>ROUND(ROUND(W32,2)*(1+'General Inputs'!N$20)*(1-AC32)+'General Inputs'!N$27,2)</f>
        <v>0</v>
      </c>
      <c r="Y32" s="165"/>
      <c r="Z32" s="193">
        <f>IF($T32="",0,'General Inputs'!K$22)</f>
        <v>0</v>
      </c>
      <c r="AA32" s="193">
        <f>IF($T32="",0,'General Inputs'!L$22)</f>
        <v>0</v>
      </c>
      <c r="AB32" s="193">
        <f>IF($T32="",0,'General Inputs'!M$22)</f>
        <v>0</v>
      </c>
      <c r="AC32" s="193">
        <f>IF($T32="",0,'General Inputs'!N$22)</f>
        <v>0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5" t="s">
        <v>308</v>
      </c>
      <c r="D33" s="235" t="s">
        <v>309</v>
      </c>
      <c r="E33" s="236" t="s">
        <v>34</v>
      </c>
      <c r="F33" s="236" t="s">
        <v>189</v>
      </c>
      <c r="G33" s="92"/>
      <c r="H33" s="93">
        <f t="shared" si="1"/>
        <v>894.3</v>
      </c>
      <c r="I33" s="161"/>
      <c r="J33" s="93">
        <f t="shared" si="2"/>
        <v>894.3</v>
      </c>
      <c r="K33" s="161"/>
      <c r="L33" s="161" t="str">
        <f t="shared" si="4"/>
        <v>COMPLIANT</v>
      </c>
      <c r="M33" s="39"/>
      <c r="N33" s="162">
        <f t="shared" si="5"/>
        <v>791.22</v>
      </c>
      <c r="O33" s="162">
        <f t="shared" si="9"/>
        <v>824.33</v>
      </c>
      <c r="P33" s="162">
        <f t="shared" si="6"/>
        <v>894.3</v>
      </c>
      <c r="Q33" s="162">
        <f t="shared" si="7"/>
        <v>918.86</v>
      </c>
      <c r="R33" s="162">
        <f t="shared" si="8"/>
        <v>946.14</v>
      </c>
      <c r="S33" s="39"/>
      <c r="T33" s="237">
        <v>791.22</v>
      </c>
      <c r="U33" s="164">
        <f>ROUND(ROUND(T33,2)*(1+'General Inputs'!K$20)*(1-Z33)+'General Inputs'!K$27,2)</f>
        <v>824.33</v>
      </c>
      <c r="V33" s="164">
        <f>ROUND(ROUND(U33,2)*(1+'General Inputs'!L$20)*(1-AA33)+'General Inputs'!L$27,2)</f>
        <v>894.3</v>
      </c>
      <c r="W33" s="164">
        <f>ROUND(ROUND(V33,2)*(1+'General Inputs'!M$20)*(1-AB33)+'General Inputs'!M$27,2)</f>
        <v>918.86</v>
      </c>
      <c r="X33" s="164">
        <f>ROUND(ROUND(W33,2)*(1+'General Inputs'!N$20)*(1-AC33)+'General Inputs'!N$27,2)</f>
        <v>946.14</v>
      </c>
      <c r="Y33" s="165"/>
      <c r="Z33" s="193">
        <f>IF($T33="",0,'General Inputs'!K$22)</f>
        <v>-6.6268624707600688E-3</v>
      </c>
      <c r="AA33" s="193">
        <f>IF($T33="",0,'General Inputs'!L$22)</f>
        <v>-6.0912696932914154E-3</v>
      </c>
      <c r="AB33" s="193">
        <f>IF($T33="",0,'General Inputs'!M$22)</f>
        <v>-7.3277279219734291E-3</v>
      </c>
      <c r="AC33" s="193">
        <f>IF($T33="",0,'General Inputs'!N$22)</f>
        <v>-9.5094682370305637E-3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5" t="s">
        <v>310</v>
      </c>
      <c r="D34" s="235" t="s">
        <v>311</v>
      </c>
      <c r="E34" s="236" t="s">
        <v>34</v>
      </c>
      <c r="F34" s="236" t="s">
        <v>189</v>
      </c>
      <c r="G34" s="92"/>
      <c r="H34" s="93">
        <f t="shared" si="1"/>
        <v>894.3</v>
      </c>
      <c r="I34" s="161"/>
      <c r="J34" s="93">
        <f t="shared" si="2"/>
        <v>894.3</v>
      </c>
      <c r="K34" s="161"/>
      <c r="L34" s="161" t="str">
        <f t="shared" si="4"/>
        <v>COMPLIANT</v>
      </c>
      <c r="M34" s="39"/>
      <c r="N34" s="162">
        <f t="shared" si="5"/>
        <v>791.22</v>
      </c>
      <c r="O34" s="162">
        <f t="shared" si="9"/>
        <v>824.33</v>
      </c>
      <c r="P34" s="162">
        <f t="shared" si="6"/>
        <v>894.3</v>
      </c>
      <c r="Q34" s="162">
        <f t="shared" si="7"/>
        <v>918.86</v>
      </c>
      <c r="R34" s="162">
        <f t="shared" si="8"/>
        <v>946.14</v>
      </c>
      <c r="S34" s="39"/>
      <c r="T34" s="237">
        <v>791.22</v>
      </c>
      <c r="U34" s="164">
        <f>ROUND(ROUND(T34,2)*(1+'General Inputs'!K$20)*(1-Z34)+'General Inputs'!K$27,2)</f>
        <v>824.33</v>
      </c>
      <c r="V34" s="164">
        <f>ROUND(ROUND(U34,2)*(1+'General Inputs'!L$20)*(1-AA34)+'General Inputs'!L$27,2)</f>
        <v>894.3</v>
      </c>
      <c r="W34" s="164">
        <f>ROUND(ROUND(V34,2)*(1+'General Inputs'!M$20)*(1-AB34)+'General Inputs'!M$27,2)</f>
        <v>918.86</v>
      </c>
      <c r="X34" s="164">
        <f>ROUND(ROUND(W34,2)*(1+'General Inputs'!N$20)*(1-AC34)+'General Inputs'!N$27,2)</f>
        <v>946.14</v>
      </c>
      <c r="Y34" s="165"/>
      <c r="Z34" s="193">
        <f>IF($T34="",0,'General Inputs'!K$22)</f>
        <v>-6.6268624707600688E-3</v>
      </c>
      <c r="AA34" s="193">
        <f>IF($T34="",0,'General Inputs'!L$22)</f>
        <v>-6.0912696932914154E-3</v>
      </c>
      <c r="AB34" s="193">
        <f>IF($T34="",0,'General Inputs'!M$22)</f>
        <v>-7.3277279219734291E-3</v>
      </c>
      <c r="AC34" s="193">
        <f>IF($T34="",0,'General Inputs'!N$22)</f>
        <v>-9.5094682370305637E-3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5" t="s">
        <v>312</v>
      </c>
      <c r="D35" s="235" t="s">
        <v>313</v>
      </c>
      <c r="E35" s="236" t="s">
        <v>34</v>
      </c>
      <c r="F35" s="236" t="s">
        <v>189</v>
      </c>
      <c r="G35" s="92"/>
      <c r="H35" s="93">
        <f t="shared" si="1"/>
        <v>3104.25</v>
      </c>
      <c r="I35" s="161"/>
      <c r="J35" s="93">
        <f t="shared" si="2"/>
        <v>3104.25</v>
      </c>
      <c r="K35" s="161"/>
      <c r="L35" s="161" t="str">
        <f t="shared" si="4"/>
        <v>COMPLIANT</v>
      </c>
      <c r="M35" s="39"/>
      <c r="N35" s="162">
        <f t="shared" si="5"/>
        <v>2746.44</v>
      </c>
      <c r="O35" s="162">
        <f t="shared" si="9"/>
        <v>2861.36</v>
      </c>
      <c r="P35" s="162">
        <f t="shared" si="6"/>
        <v>3104.25</v>
      </c>
      <c r="Q35" s="162">
        <f t="shared" si="7"/>
        <v>3189.52</v>
      </c>
      <c r="R35" s="162">
        <f t="shared" si="8"/>
        <v>3284.23</v>
      </c>
      <c r="S35" s="39"/>
      <c r="T35" s="237">
        <v>2746.44</v>
      </c>
      <c r="U35" s="164">
        <f>ROUND(ROUND(T35,2)*(1+'General Inputs'!K$20)*(1-Z35)+'General Inputs'!K$27,2)</f>
        <v>2861.36</v>
      </c>
      <c r="V35" s="164">
        <f>ROUND(ROUND(U35,2)*(1+'General Inputs'!L$20)*(1-AA35)+'General Inputs'!L$27,2)</f>
        <v>3104.25</v>
      </c>
      <c r="W35" s="164">
        <f>ROUND(ROUND(V35,2)*(1+'General Inputs'!M$20)*(1-AB35)+'General Inputs'!M$27,2)</f>
        <v>3189.52</v>
      </c>
      <c r="X35" s="164">
        <f>ROUND(ROUND(W35,2)*(1+'General Inputs'!N$20)*(1-AC35)+'General Inputs'!N$27,2)</f>
        <v>3284.23</v>
      </c>
      <c r="Y35" s="165"/>
      <c r="Z35" s="193">
        <f>IF($T35="",0,'General Inputs'!K$22)</f>
        <v>-6.6268624707600688E-3</v>
      </c>
      <c r="AA35" s="193">
        <f>IF($T35="",0,'General Inputs'!L$22)</f>
        <v>-6.0912696932914154E-3</v>
      </c>
      <c r="AB35" s="193">
        <f>IF($T35="",0,'General Inputs'!M$22)</f>
        <v>-7.3277279219734291E-3</v>
      </c>
      <c r="AC35" s="193">
        <f>IF($T35="",0,'General Inputs'!N$22)</f>
        <v>-9.5094682370305637E-3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5"/>
      <c r="D36" s="235"/>
      <c r="E36" s="236"/>
      <c r="F36" s="236"/>
      <c r="G36" s="92"/>
      <c r="H36" s="93">
        <f t="shared" si="1"/>
        <v>0</v>
      </c>
      <c r="I36" s="161"/>
      <c r="J36" s="93">
        <f t="shared" si="2"/>
        <v>0</v>
      </c>
      <c r="K36" s="161"/>
      <c r="L36" s="161" t="str">
        <f t="shared" si="4"/>
        <v/>
      </c>
      <c r="M36" s="39"/>
      <c r="N36" s="162">
        <f t="shared" si="5"/>
        <v>0</v>
      </c>
      <c r="O36" s="162">
        <f t="shared" si="9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237"/>
      <c r="U36" s="164">
        <f>ROUND(ROUND(T36,2)*(1+'General Inputs'!K$20)*(1-Z36)+'General Inputs'!K$27,2)</f>
        <v>0</v>
      </c>
      <c r="V36" s="164">
        <f>ROUND(ROUND(U36,2)*(1+'General Inputs'!L$20)*(1-AA36)+'General Inputs'!L$27,2)</f>
        <v>0</v>
      </c>
      <c r="W36" s="164">
        <f>ROUND(ROUND(V36,2)*(1+'General Inputs'!M$20)*(1-AB36)+'General Inputs'!M$27,2)</f>
        <v>0</v>
      </c>
      <c r="X36" s="164">
        <f>ROUND(ROUND(W36,2)*(1+'General Inputs'!N$20)*(1-AC36)+'General Inputs'!N$27,2)</f>
        <v>0</v>
      </c>
      <c r="Y36" s="165"/>
      <c r="Z36" s="193">
        <f>IF($T36="",0,'General Inputs'!K$22)</f>
        <v>0</v>
      </c>
      <c r="AA36" s="193">
        <f>IF($T36="",0,'General Inputs'!L$22)</f>
        <v>0</v>
      </c>
      <c r="AB36" s="193">
        <f>IF($T36="",0,'General Inputs'!M$22)</f>
        <v>0</v>
      </c>
      <c r="AC36" s="193">
        <f>IF($T36="",0,'General Inputs'!N$22)</f>
        <v>0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5" t="s">
        <v>308</v>
      </c>
      <c r="D37" s="235" t="s">
        <v>314</v>
      </c>
      <c r="E37" s="236" t="s">
        <v>34</v>
      </c>
      <c r="F37" s="236" t="s">
        <v>189</v>
      </c>
      <c r="G37" s="92"/>
      <c r="H37" s="93">
        <f t="shared" si="1"/>
        <v>894.3</v>
      </c>
      <c r="I37" s="161"/>
      <c r="J37" s="93">
        <f t="shared" si="2"/>
        <v>894.3</v>
      </c>
      <c r="K37" s="161"/>
      <c r="L37" s="161" t="str">
        <f t="shared" si="4"/>
        <v>COMPLIANT</v>
      </c>
      <c r="M37" s="39"/>
      <c r="N37" s="162">
        <f t="shared" si="5"/>
        <v>791.22</v>
      </c>
      <c r="O37" s="162">
        <f t="shared" si="9"/>
        <v>824.33</v>
      </c>
      <c r="P37" s="162">
        <f t="shared" si="6"/>
        <v>894.3</v>
      </c>
      <c r="Q37" s="162">
        <f t="shared" si="7"/>
        <v>918.86</v>
      </c>
      <c r="R37" s="162">
        <f t="shared" si="8"/>
        <v>946.14</v>
      </c>
      <c r="S37" s="39"/>
      <c r="T37" s="237">
        <v>791.22</v>
      </c>
      <c r="U37" s="164">
        <f>ROUND(ROUND(T37,2)*(1+'General Inputs'!K$20)*(1-Z37)+'General Inputs'!K$27,2)</f>
        <v>824.33</v>
      </c>
      <c r="V37" s="164">
        <f>ROUND(ROUND(U37,2)*(1+'General Inputs'!L$20)*(1-AA37)+'General Inputs'!L$27,2)</f>
        <v>894.3</v>
      </c>
      <c r="W37" s="164">
        <f>ROUND(ROUND(V37,2)*(1+'General Inputs'!M$20)*(1-AB37)+'General Inputs'!M$27,2)</f>
        <v>918.86</v>
      </c>
      <c r="X37" s="164">
        <f>ROUND(ROUND(W37,2)*(1+'General Inputs'!N$20)*(1-AC37)+'General Inputs'!N$27,2)</f>
        <v>946.14</v>
      </c>
      <c r="Y37" s="165"/>
      <c r="Z37" s="193">
        <f>IF($T37="",0,'General Inputs'!K$22)</f>
        <v>-6.6268624707600688E-3</v>
      </c>
      <c r="AA37" s="193">
        <f>IF($T37="",0,'General Inputs'!L$22)</f>
        <v>-6.0912696932914154E-3</v>
      </c>
      <c r="AB37" s="193">
        <f>IF($T37="",0,'General Inputs'!M$22)</f>
        <v>-7.3277279219734291E-3</v>
      </c>
      <c r="AC37" s="193">
        <f>IF($T37="",0,'General Inputs'!N$22)</f>
        <v>-9.5094682370305637E-3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5" t="s">
        <v>310</v>
      </c>
      <c r="D38" s="235" t="s">
        <v>315</v>
      </c>
      <c r="E38" s="236" t="s">
        <v>34</v>
      </c>
      <c r="F38" s="236" t="s">
        <v>189</v>
      </c>
      <c r="G38" s="92"/>
      <c r="H38" s="93">
        <f t="shared" si="1"/>
        <v>894.3</v>
      </c>
      <c r="I38" s="161"/>
      <c r="J38" s="93">
        <f t="shared" si="2"/>
        <v>894.3</v>
      </c>
      <c r="K38" s="161"/>
      <c r="L38" s="161" t="str">
        <f t="shared" si="4"/>
        <v>COMPLIANT</v>
      </c>
      <c r="M38" s="39"/>
      <c r="N38" s="162">
        <f t="shared" si="5"/>
        <v>791.22</v>
      </c>
      <c r="O38" s="162">
        <f t="shared" si="9"/>
        <v>824.33</v>
      </c>
      <c r="P38" s="162">
        <f t="shared" si="6"/>
        <v>894.3</v>
      </c>
      <c r="Q38" s="162">
        <f t="shared" si="7"/>
        <v>918.86</v>
      </c>
      <c r="R38" s="162">
        <f t="shared" si="8"/>
        <v>946.14</v>
      </c>
      <c r="S38" s="39"/>
      <c r="T38" s="237">
        <v>791.22</v>
      </c>
      <c r="U38" s="164">
        <f>ROUND(ROUND(T38,2)*(1+'General Inputs'!K$20)*(1-Z38)+'General Inputs'!K$27,2)</f>
        <v>824.33</v>
      </c>
      <c r="V38" s="164">
        <f>ROUND(ROUND(U38,2)*(1+'General Inputs'!L$20)*(1-AA38)+'General Inputs'!L$27,2)</f>
        <v>894.3</v>
      </c>
      <c r="W38" s="164">
        <f>ROUND(ROUND(V38,2)*(1+'General Inputs'!M$20)*(1-AB38)+'General Inputs'!M$27,2)</f>
        <v>918.86</v>
      </c>
      <c r="X38" s="164">
        <f>ROUND(ROUND(W38,2)*(1+'General Inputs'!N$20)*(1-AC38)+'General Inputs'!N$27,2)</f>
        <v>946.14</v>
      </c>
      <c r="Y38" s="165"/>
      <c r="Z38" s="193">
        <f>IF($T38="",0,'General Inputs'!K$22)</f>
        <v>-6.6268624707600688E-3</v>
      </c>
      <c r="AA38" s="193">
        <f>IF($T38="",0,'General Inputs'!L$22)</f>
        <v>-6.0912696932914154E-3</v>
      </c>
      <c r="AB38" s="193">
        <f>IF($T38="",0,'General Inputs'!M$22)</f>
        <v>-7.3277279219734291E-3</v>
      </c>
      <c r="AC38" s="193">
        <f>IF($T38="",0,'General Inputs'!N$22)</f>
        <v>-9.5094682370305637E-3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5" t="s">
        <v>312</v>
      </c>
      <c r="D39" s="235" t="s">
        <v>316</v>
      </c>
      <c r="E39" s="236" t="s">
        <v>34</v>
      </c>
      <c r="F39" s="236" t="s">
        <v>189</v>
      </c>
      <c r="G39" s="92"/>
      <c r="H39" s="93">
        <f t="shared" si="1"/>
        <v>3104.25</v>
      </c>
      <c r="I39" s="161"/>
      <c r="J39" s="93">
        <f t="shared" si="2"/>
        <v>3104.25</v>
      </c>
      <c r="K39" s="161"/>
      <c r="L39" s="161" t="str">
        <f t="shared" si="4"/>
        <v>COMPLIANT</v>
      </c>
      <c r="M39" s="39"/>
      <c r="N39" s="162">
        <f t="shared" si="5"/>
        <v>2746.44</v>
      </c>
      <c r="O39" s="162">
        <f t="shared" si="9"/>
        <v>2861.36</v>
      </c>
      <c r="P39" s="162">
        <f t="shared" si="6"/>
        <v>3104.25</v>
      </c>
      <c r="Q39" s="162">
        <f t="shared" si="7"/>
        <v>3189.52</v>
      </c>
      <c r="R39" s="162">
        <f t="shared" si="8"/>
        <v>3284.23</v>
      </c>
      <c r="S39" s="39"/>
      <c r="T39" s="237">
        <v>2746.44</v>
      </c>
      <c r="U39" s="164">
        <f>ROUND(ROUND(T39,2)*(1+'General Inputs'!K$20)*(1-Z39)+'General Inputs'!K$27,2)</f>
        <v>2861.36</v>
      </c>
      <c r="V39" s="164">
        <f>ROUND(ROUND(U39,2)*(1+'General Inputs'!L$20)*(1-AA39)+'General Inputs'!L$27,2)</f>
        <v>3104.25</v>
      </c>
      <c r="W39" s="164">
        <f>ROUND(ROUND(V39,2)*(1+'General Inputs'!M$20)*(1-AB39)+'General Inputs'!M$27,2)</f>
        <v>3189.52</v>
      </c>
      <c r="X39" s="164">
        <f>ROUND(ROUND(W39,2)*(1+'General Inputs'!N$20)*(1-AC39)+'General Inputs'!N$27,2)</f>
        <v>3284.23</v>
      </c>
      <c r="Y39" s="165"/>
      <c r="Z39" s="193">
        <f>IF($T39="",0,'General Inputs'!K$22)</f>
        <v>-6.6268624707600688E-3</v>
      </c>
      <c r="AA39" s="193">
        <f>IF($T39="",0,'General Inputs'!L$22)</f>
        <v>-6.0912696932914154E-3</v>
      </c>
      <c r="AB39" s="193">
        <f>IF($T39="",0,'General Inputs'!M$22)</f>
        <v>-7.3277279219734291E-3</v>
      </c>
      <c r="AC39" s="193">
        <f>IF($T39="",0,'General Inputs'!N$22)</f>
        <v>-9.5094682370305637E-3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5"/>
      <c r="D40" s="235"/>
      <c r="E40" s="236"/>
      <c r="F40" s="236"/>
      <c r="G40" s="92"/>
      <c r="H40" s="93">
        <f t="shared" si="1"/>
        <v>0</v>
      </c>
      <c r="I40" s="161"/>
      <c r="J40" s="93">
        <f t="shared" si="2"/>
        <v>0</v>
      </c>
      <c r="K40" s="161"/>
      <c r="L40" s="161" t="str">
        <f t="shared" si="4"/>
        <v/>
      </c>
      <c r="M40" s="39"/>
      <c r="N40" s="162">
        <f t="shared" si="5"/>
        <v>0</v>
      </c>
      <c r="O40" s="162">
        <f t="shared" si="9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237"/>
      <c r="U40" s="164">
        <f>ROUND(ROUND(T40,2)*(1+'General Inputs'!K$20)*(1-Z40)+'General Inputs'!K$27,2)</f>
        <v>0</v>
      </c>
      <c r="V40" s="164">
        <f>ROUND(ROUND(U40,2)*(1+'General Inputs'!L$20)*(1-AA40)+'General Inputs'!L$27,2)</f>
        <v>0</v>
      </c>
      <c r="W40" s="164">
        <f>ROUND(ROUND(V40,2)*(1+'General Inputs'!M$20)*(1-AB40)+'General Inputs'!M$27,2)</f>
        <v>0</v>
      </c>
      <c r="X40" s="164">
        <f>ROUND(ROUND(W40,2)*(1+'General Inputs'!N$20)*(1-AC40)+'General Inputs'!N$27,2)</f>
        <v>0</v>
      </c>
      <c r="Y40" s="165"/>
      <c r="Z40" s="193">
        <f>IF($T40="",0,'General Inputs'!K$22)</f>
        <v>0</v>
      </c>
      <c r="AA40" s="193">
        <f>IF($T40="",0,'General Inputs'!L$22)</f>
        <v>0</v>
      </c>
      <c r="AB40" s="193">
        <f>IF($T40="",0,'General Inputs'!M$22)</f>
        <v>0</v>
      </c>
      <c r="AC40" s="193">
        <f>IF($T40="",0,'General Inputs'!N$22)</f>
        <v>0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5" t="s">
        <v>317</v>
      </c>
      <c r="D41" s="235" t="s">
        <v>318</v>
      </c>
      <c r="E41" s="236" t="s">
        <v>34</v>
      </c>
      <c r="F41" s="236" t="s">
        <v>189</v>
      </c>
      <c r="G41" s="92"/>
      <c r="H41" s="93">
        <f t="shared" si="1"/>
        <v>553.48</v>
      </c>
      <c r="I41" s="161"/>
      <c r="J41" s="93">
        <f t="shared" si="2"/>
        <v>553.48</v>
      </c>
      <c r="K41" s="161"/>
      <c r="L41" s="161" t="str">
        <f t="shared" si="4"/>
        <v>COMPLIANT</v>
      </c>
      <c r="M41" s="39"/>
      <c r="N41" s="162">
        <f t="shared" si="5"/>
        <v>489.68</v>
      </c>
      <c r="O41" s="162">
        <f t="shared" si="9"/>
        <v>510.17</v>
      </c>
      <c r="P41" s="162">
        <f t="shared" si="6"/>
        <v>553.48</v>
      </c>
      <c r="Q41" s="162">
        <f t="shared" si="7"/>
        <v>568.67999999999995</v>
      </c>
      <c r="R41" s="162">
        <f t="shared" si="8"/>
        <v>585.57000000000005</v>
      </c>
      <c r="S41" s="39"/>
      <c r="T41" s="237">
        <v>489.68</v>
      </c>
      <c r="U41" s="164">
        <f>ROUND(ROUND(T41,2)*(1+'General Inputs'!K$20)*(1-Z41)+'General Inputs'!K$27,2)</f>
        <v>510.17</v>
      </c>
      <c r="V41" s="164">
        <f>ROUND(ROUND(U41,2)*(1+'General Inputs'!L$20)*(1-AA41)+'General Inputs'!L$27,2)</f>
        <v>553.48</v>
      </c>
      <c r="W41" s="164">
        <f>ROUND(ROUND(V41,2)*(1+'General Inputs'!M$20)*(1-AB41)+'General Inputs'!M$27,2)</f>
        <v>568.67999999999995</v>
      </c>
      <c r="X41" s="164">
        <f>ROUND(ROUND(W41,2)*(1+'General Inputs'!N$20)*(1-AC41)+'General Inputs'!N$27,2)</f>
        <v>585.57000000000005</v>
      </c>
      <c r="Y41" s="165"/>
      <c r="Z41" s="193">
        <f>IF($T41="",0,'General Inputs'!K$22)</f>
        <v>-6.6268624707600688E-3</v>
      </c>
      <c r="AA41" s="193">
        <f>IF($T41="",0,'General Inputs'!L$22)</f>
        <v>-6.0912696932914154E-3</v>
      </c>
      <c r="AB41" s="193">
        <f>IF($T41="",0,'General Inputs'!M$22)</f>
        <v>-7.3277279219734291E-3</v>
      </c>
      <c r="AC41" s="193">
        <f>IF($T41="",0,'General Inputs'!N$22)</f>
        <v>-9.5094682370305637E-3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5" t="s">
        <v>319</v>
      </c>
      <c r="D42" s="235" t="s">
        <v>320</v>
      </c>
      <c r="E42" s="236" t="s">
        <v>34</v>
      </c>
      <c r="F42" s="236" t="s">
        <v>189</v>
      </c>
      <c r="G42" s="92"/>
      <c r="H42" s="93">
        <f t="shared" si="1"/>
        <v>553.48</v>
      </c>
      <c r="I42" s="161"/>
      <c r="J42" s="93">
        <f t="shared" si="2"/>
        <v>553.48</v>
      </c>
      <c r="K42" s="161"/>
      <c r="L42" s="161" t="str">
        <f t="shared" si="4"/>
        <v>COMPLIANT</v>
      </c>
      <c r="M42" s="39"/>
      <c r="N42" s="162">
        <f t="shared" si="5"/>
        <v>489.68</v>
      </c>
      <c r="O42" s="162">
        <f t="shared" si="9"/>
        <v>510.17</v>
      </c>
      <c r="P42" s="162">
        <f t="shared" si="6"/>
        <v>553.48</v>
      </c>
      <c r="Q42" s="162">
        <f t="shared" si="7"/>
        <v>568.67999999999995</v>
      </c>
      <c r="R42" s="162">
        <f t="shared" si="8"/>
        <v>585.57000000000005</v>
      </c>
      <c r="S42" s="39"/>
      <c r="T42" s="237">
        <v>489.68</v>
      </c>
      <c r="U42" s="164">
        <f>ROUND(ROUND(T42,2)*(1+'General Inputs'!K$20)*(1-Z42)+'General Inputs'!K$27,2)</f>
        <v>510.17</v>
      </c>
      <c r="V42" s="164">
        <f>ROUND(ROUND(U42,2)*(1+'General Inputs'!L$20)*(1-AA42)+'General Inputs'!L$27,2)</f>
        <v>553.48</v>
      </c>
      <c r="W42" s="164">
        <f>ROUND(ROUND(V42,2)*(1+'General Inputs'!M$20)*(1-AB42)+'General Inputs'!M$27,2)</f>
        <v>568.67999999999995</v>
      </c>
      <c r="X42" s="164">
        <f>ROUND(ROUND(W42,2)*(1+'General Inputs'!N$20)*(1-AC42)+'General Inputs'!N$27,2)</f>
        <v>585.57000000000005</v>
      </c>
      <c r="Y42" s="165"/>
      <c r="Z42" s="193">
        <f>IF($T42="",0,'General Inputs'!K$22)</f>
        <v>-6.6268624707600688E-3</v>
      </c>
      <c r="AA42" s="193">
        <f>IF($T42="",0,'General Inputs'!L$22)</f>
        <v>-6.0912696932914154E-3</v>
      </c>
      <c r="AB42" s="193">
        <f>IF($T42="",0,'General Inputs'!M$22)</f>
        <v>-7.3277279219734291E-3</v>
      </c>
      <c r="AC42" s="193">
        <f>IF($T42="",0,'General Inputs'!N$22)</f>
        <v>-9.5094682370305637E-3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5" t="s">
        <v>321</v>
      </c>
      <c r="D43" s="235" t="s">
        <v>322</v>
      </c>
      <c r="E43" s="236" t="s">
        <v>34</v>
      </c>
      <c r="F43" s="236" t="s">
        <v>189</v>
      </c>
      <c r="G43" s="92"/>
      <c r="H43" s="93">
        <f t="shared" si="1"/>
        <v>99.02</v>
      </c>
      <c r="I43" s="161"/>
      <c r="J43" s="93">
        <f t="shared" si="2"/>
        <v>99.02</v>
      </c>
      <c r="K43" s="161"/>
      <c r="L43" s="161" t="str">
        <f t="shared" si="4"/>
        <v>COMPLIANT</v>
      </c>
      <c r="M43" s="39"/>
      <c r="N43" s="162">
        <f t="shared" si="5"/>
        <v>87.6</v>
      </c>
      <c r="O43" s="162">
        <f t="shared" si="9"/>
        <v>91.27</v>
      </c>
      <c r="P43" s="162">
        <f t="shared" si="6"/>
        <v>99.02</v>
      </c>
      <c r="Q43" s="162">
        <f t="shared" si="7"/>
        <v>101.74</v>
      </c>
      <c r="R43" s="162">
        <f t="shared" si="8"/>
        <v>104.76</v>
      </c>
      <c r="S43" s="39"/>
      <c r="T43" s="237">
        <v>87.6</v>
      </c>
      <c r="U43" s="164">
        <f>ROUND(ROUND(T43,2)*(1+'General Inputs'!K$20)*(1-Z43)+'General Inputs'!K$27,2)</f>
        <v>91.27</v>
      </c>
      <c r="V43" s="164">
        <f>ROUND(ROUND(U43,2)*(1+'General Inputs'!L$20)*(1-AA43)+'General Inputs'!L$27,2)</f>
        <v>99.02</v>
      </c>
      <c r="W43" s="164">
        <f>ROUND(ROUND(V43,2)*(1+'General Inputs'!M$20)*(1-AB43)+'General Inputs'!M$27,2)</f>
        <v>101.74</v>
      </c>
      <c r="X43" s="164">
        <f>ROUND(ROUND(W43,2)*(1+'General Inputs'!N$20)*(1-AC43)+'General Inputs'!N$27,2)</f>
        <v>104.76</v>
      </c>
      <c r="Y43" s="165"/>
      <c r="Z43" s="193">
        <f>IF($T43="",0,'General Inputs'!K$22)</f>
        <v>-6.6268624707600688E-3</v>
      </c>
      <c r="AA43" s="193">
        <f>IF($T43="",0,'General Inputs'!L$22)</f>
        <v>-6.0912696932914154E-3</v>
      </c>
      <c r="AB43" s="193">
        <f>IF($T43="",0,'General Inputs'!M$22)</f>
        <v>-7.3277279219734291E-3</v>
      </c>
      <c r="AC43" s="193">
        <f>IF($T43="",0,'General Inputs'!N$22)</f>
        <v>-9.5094682370305637E-3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5" t="s">
        <v>323</v>
      </c>
      <c r="D44" s="235" t="s">
        <v>324</v>
      </c>
      <c r="E44" s="236" t="s">
        <v>34</v>
      </c>
      <c r="F44" s="236" t="s">
        <v>189</v>
      </c>
      <c r="G44" s="92"/>
      <c r="H44" s="93">
        <f t="shared" si="1"/>
        <v>635.21</v>
      </c>
      <c r="I44" s="161"/>
      <c r="J44" s="93">
        <f t="shared" si="2"/>
        <v>635.21</v>
      </c>
      <c r="K44" s="161"/>
      <c r="L44" s="161" t="str">
        <f t="shared" si="4"/>
        <v>COMPLIANT</v>
      </c>
      <c r="M44" s="39"/>
      <c r="N44" s="162">
        <f t="shared" si="5"/>
        <v>562</v>
      </c>
      <c r="O44" s="162">
        <f t="shared" si="9"/>
        <v>585.51</v>
      </c>
      <c r="P44" s="162">
        <f t="shared" si="6"/>
        <v>635.21</v>
      </c>
      <c r="Q44" s="162">
        <f t="shared" si="7"/>
        <v>652.66</v>
      </c>
      <c r="R44" s="162">
        <f t="shared" si="8"/>
        <v>672.04</v>
      </c>
      <c r="S44" s="39"/>
      <c r="T44" s="237">
        <v>562</v>
      </c>
      <c r="U44" s="164">
        <f>ROUND(ROUND(T44,2)*(1+'General Inputs'!K$20)*(1-Z44)+'General Inputs'!K$27,2)</f>
        <v>585.51</v>
      </c>
      <c r="V44" s="164">
        <f>ROUND(ROUND(U44,2)*(1+'General Inputs'!L$20)*(1-AA44)+'General Inputs'!L$27,2)</f>
        <v>635.21</v>
      </c>
      <c r="W44" s="164">
        <f>ROUND(ROUND(V44,2)*(1+'General Inputs'!M$20)*(1-AB44)+'General Inputs'!M$27,2)</f>
        <v>652.66</v>
      </c>
      <c r="X44" s="164">
        <f>ROUND(ROUND(W44,2)*(1+'General Inputs'!N$20)*(1-AC44)+'General Inputs'!N$27,2)</f>
        <v>672.04</v>
      </c>
      <c r="Y44" s="165"/>
      <c r="Z44" s="193">
        <f>IF($T44="",0,'General Inputs'!K$22)</f>
        <v>-6.6268624707600688E-3</v>
      </c>
      <c r="AA44" s="193">
        <f>IF($T44="",0,'General Inputs'!L$22)</f>
        <v>-6.0912696932914154E-3</v>
      </c>
      <c r="AB44" s="193">
        <f>IF($T44="",0,'General Inputs'!M$22)</f>
        <v>-7.3277279219734291E-3</v>
      </c>
      <c r="AC44" s="193">
        <f>IF($T44="",0,'General Inputs'!N$22)</f>
        <v>-9.5094682370305637E-3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5" t="s">
        <v>325</v>
      </c>
      <c r="D45" s="235" t="s">
        <v>326</v>
      </c>
      <c r="E45" s="236" t="s">
        <v>34</v>
      </c>
      <c r="F45" s="236" t="s">
        <v>189</v>
      </c>
      <c r="G45" s="92"/>
      <c r="H45" s="93">
        <f t="shared" si="1"/>
        <v>1097.67</v>
      </c>
      <c r="I45" s="161"/>
      <c r="J45" s="93">
        <f t="shared" si="2"/>
        <v>1097.67</v>
      </c>
      <c r="K45" s="161"/>
      <c r="L45" s="161" t="str">
        <f t="shared" si="4"/>
        <v>COMPLIANT</v>
      </c>
      <c r="M45" s="39"/>
      <c r="N45" s="162">
        <f t="shared" si="5"/>
        <v>971.15</v>
      </c>
      <c r="O45" s="162">
        <f t="shared" si="9"/>
        <v>1011.78</v>
      </c>
      <c r="P45" s="162">
        <f t="shared" si="6"/>
        <v>1097.67</v>
      </c>
      <c r="Q45" s="162">
        <f t="shared" si="7"/>
        <v>1127.82</v>
      </c>
      <c r="R45" s="162">
        <f t="shared" si="8"/>
        <v>1161.31</v>
      </c>
      <c r="S45" s="39"/>
      <c r="T45" s="237">
        <v>971.15</v>
      </c>
      <c r="U45" s="164">
        <f>ROUND(ROUND(T45,2)*(1+'General Inputs'!K$20)*(1-Z45)+'General Inputs'!K$27,2)</f>
        <v>1011.78</v>
      </c>
      <c r="V45" s="164">
        <f>ROUND(ROUND(U45,2)*(1+'General Inputs'!L$20)*(1-AA45)+'General Inputs'!L$27,2)</f>
        <v>1097.67</v>
      </c>
      <c r="W45" s="164">
        <f>ROUND(ROUND(V45,2)*(1+'General Inputs'!M$20)*(1-AB45)+'General Inputs'!M$27,2)</f>
        <v>1127.82</v>
      </c>
      <c r="X45" s="164">
        <f>ROUND(ROUND(W45,2)*(1+'General Inputs'!N$20)*(1-AC45)+'General Inputs'!N$27,2)</f>
        <v>1161.31</v>
      </c>
      <c r="Y45" s="165"/>
      <c r="Z45" s="193">
        <f>IF($T45="",0,'General Inputs'!K$22)</f>
        <v>-6.6268624707600688E-3</v>
      </c>
      <c r="AA45" s="193">
        <f>IF($T45="",0,'General Inputs'!L$22)</f>
        <v>-6.0912696932914154E-3</v>
      </c>
      <c r="AB45" s="193">
        <f>IF($T45="",0,'General Inputs'!M$22)</f>
        <v>-7.3277279219734291E-3</v>
      </c>
      <c r="AC45" s="193">
        <f>IF($T45="",0,'General Inputs'!N$22)</f>
        <v>-9.5094682370305637E-3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5" t="s">
        <v>327</v>
      </c>
      <c r="D46" s="235" t="s">
        <v>328</v>
      </c>
      <c r="E46" s="236" t="s">
        <v>34</v>
      </c>
      <c r="F46" s="236" t="s">
        <v>189</v>
      </c>
      <c r="G46" s="92"/>
      <c r="H46" s="93">
        <f t="shared" si="1"/>
        <v>1364.29</v>
      </c>
      <c r="I46" s="161"/>
      <c r="J46" s="93">
        <f t="shared" si="2"/>
        <v>1364.29</v>
      </c>
      <c r="K46" s="161"/>
      <c r="L46" s="161" t="str">
        <f t="shared" si="4"/>
        <v>COMPLIANT</v>
      </c>
      <c r="M46" s="39"/>
      <c r="N46" s="162">
        <f t="shared" si="5"/>
        <v>1207.04</v>
      </c>
      <c r="O46" s="162">
        <f t="shared" si="9"/>
        <v>1257.54</v>
      </c>
      <c r="P46" s="162">
        <f t="shared" si="6"/>
        <v>1364.29</v>
      </c>
      <c r="Q46" s="162">
        <f t="shared" si="7"/>
        <v>1401.76</v>
      </c>
      <c r="R46" s="162">
        <f t="shared" si="8"/>
        <v>1443.38</v>
      </c>
      <c r="S46" s="39"/>
      <c r="T46" s="237">
        <v>1207.04</v>
      </c>
      <c r="U46" s="164">
        <f>ROUND(ROUND(T46,2)*(1+'General Inputs'!K$20)*(1-Z46)+'General Inputs'!K$27,2)</f>
        <v>1257.54</v>
      </c>
      <c r="V46" s="164">
        <f>ROUND(ROUND(U46,2)*(1+'General Inputs'!L$20)*(1-AA46)+'General Inputs'!L$27,2)</f>
        <v>1364.29</v>
      </c>
      <c r="W46" s="164">
        <f>ROUND(ROUND(V46,2)*(1+'General Inputs'!M$20)*(1-AB46)+'General Inputs'!M$27,2)</f>
        <v>1401.76</v>
      </c>
      <c r="X46" s="164">
        <f>ROUND(ROUND(W46,2)*(1+'General Inputs'!N$20)*(1-AC46)+'General Inputs'!N$27,2)</f>
        <v>1443.38</v>
      </c>
      <c r="Y46" s="165"/>
      <c r="Z46" s="193">
        <f>IF($T46="",0,'General Inputs'!K$22)</f>
        <v>-6.6268624707600688E-3</v>
      </c>
      <c r="AA46" s="193">
        <f>IF($T46="",0,'General Inputs'!L$22)</f>
        <v>-6.0912696932914154E-3</v>
      </c>
      <c r="AB46" s="193">
        <f>IF($T46="",0,'General Inputs'!M$22)</f>
        <v>-7.3277279219734291E-3</v>
      </c>
      <c r="AC46" s="193">
        <f>IF($T46="",0,'General Inputs'!N$22)</f>
        <v>-9.5094682370305637E-3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2">
      <c r="A47" s="36"/>
      <c r="B47" s="36"/>
      <c r="C47" s="235" t="s">
        <v>329</v>
      </c>
      <c r="D47" s="235" t="s">
        <v>330</v>
      </c>
      <c r="E47" s="236" t="s">
        <v>34</v>
      </c>
      <c r="F47" s="236" t="s">
        <v>189</v>
      </c>
      <c r="G47" s="92"/>
      <c r="H47" s="93">
        <f t="shared" si="1"/>
        <v>616.15</v>
      </c>
      <c r="I47" s="161"/>
      <c r="J47" s="93">
        <f t="shared" si="2"/>
        <v>616.15</v>
      </c>
      <c r="K47" s="161"/>
      <c r="L47" s="161" t="str">
        <f t="shared" si="4"/>
        <v>COMPLIANT</v>
      </c>
      <c r="M47" s="39"/>
      <c r="N47" s="162">
        <f t="shared" si="5"/>
        <v>545.13</v>
      </c>
      <c r="O47" s="162">
        <f t="shared" si="9"/>
        <v>567.94000000000005</v>
      </c>
      <c r="P47" s="162">
        <f t="shared" si="6"/>
        <v>616.15</v>
      </c>
      <c r="Q47" s="162">
        <f t="shared" si="7"/>
        <v>633.07000000000005</v>
      </c>
      <c r="R47" s="162">
        <f t="shared" si="8"/>
        <v>651.87</v>
      </c>
      <c r="S47" s="39"/>
      <c r="T47" s="237">
        <v>545.13</v>
      </c>
      <c r="U47" s="164">
        <f>ROUND(ROUND(T47,2)*(1+'General Inputs'!K$20)*(1-Z47)+'General Inputs'!K$27,2)</f>
        <v>567.94000000000005</v>
      </c>
      <c r="V47" s="164">
        <f>ROUND(ROUND(U47,2)*(1+'General Inputs'!L$20)*(1-AA47)+'General Inputs'!L$27,2)</f>
        <v>616.15</v>
      </c>
      <c r="W47" s="164">
        <f>ROUND(ROUND(V47,2)*(1+'General Inputs'!M$20)*(1-AB47)+'General Inputs'!M$27,2)</f>
        <v>633.07000000000005</v>
      </c>
      <c r="X47" s="164">
        <f>ROUND(ROUND(W47,2)*(1+'General Inputs'!N$20)*(1-AC47)+'General Inputs'!N$27,2)</f>
        <v>651.87</v>
      </c>
      <c r="Y47" s="165"/>
      <c r="Z47" s="193">
        <f>IF($T47="",0,'General Inputs'!K$22)</f>
        <v>-6.6268624707600688E-3</v>
      </c>
      <c r="AA47" s="193">
        <f>IF($T47="",0,'General Inputs'!L$22)</f>
        <v>-6.0912696932914154E-3</v>
      </c>
      <c r="AB47" s="193">
        <f>IF($T47="",0,'General Inputs'!M$22)</f>
        <v>-7.3277279219734291E-3</v>
      </c>
      <c r="AC47" s="193">
        <f>IF($T47="",0,'General Inputs'!N$22)</f>
        <v>-9.5094682370305637E-3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2">
      <c r="A48" s="36"/>
      <c r="B48" s="36"/>
      <c r="C48" s="235"/>
      <c r="D48" s="235"/>
      <c r="E48" s="236"/>
      <c r="F48" s="236"/>
      <c r="G48" s="92"/>
      <c r="H48" s="93">
        <f t="shared" si="1"/>
        <v>0</v>
      </c>
      <c r="I48" s="161"/>
      <c r="J48" s="93">
        <f t="shared" si="2"/>
        <v>0</v>
      </c>
      <c r="K48" s="161"/>
      <c r="L48" s="161" t="str">
        <f t="shared" si="4"/>
        <v/>
      </c>
      <c r="M48" s="39"/>
      <c r="N48" s="162">
        <f t="shared" si="5"/>
        <v>0</v>
      </c>
      <c r="O48" s="162">
        <f t="shared" si="9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237"/>
      <c r="U48" s="164">
        <f>ROUND(ROUND(T48,2)*(1+'General Inputs'!K$20)*(1-Z48)+'General Inputs'!K$27,2)</f>
        <v>0</v>
      </c>
      <c r="V48" s="164">
        <f>ROUND(ROUND(U48,2)*(1+'General Inputs'!L$20)*(1-AA48)+'General Inputs'!L$27,2)</f>
        <v>0</v>
      </c>
      <c r="W48" s="164">
        <f>ROUND(ROUND(V48,2)*(1+'General Inputs'!M$20)*(1-AB48)+'General Inputs'!M$27,2)</f>
        <v>0</v>
      </c>
      <c r="X48" s="164">
        <f>ROUND(ROUND(W48,2)*(1+'General Inputs'!N$20)*(1-AC48)+'General Inputs'!N$27,2)</f>
        <v>0</v>
      </c>
      <c r="Y48" s="165"/>
      <c r="Z48" s="193">
        <f>IF($T48="",0,'General Inputs'!K$22)</f>
        <v>0</v>
      </c>
      <c r="AA48" s="193">
        <f>IF($T48="",0,'General Inputs'!L$22)</f>
        <v>0</v>
      </c>
      <c r="AB48" s="193">
        <f>IF($T48="",0,'General Inputs'!M$22)</f>
        <v>0</v>
      </c>
      <c r="AC48" s="193">
        <f>IF($T48="",0,'General Inputs'!N$22)</f>
        <v>0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hidden="1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1"/>
        <v>0</v>
      </c>
      <c r="I49" s="161"/>
      <c r="J49" s="93">
        <f t="shared" si="2"/>
        <v>0</v>
      </c>
      <c r="K49" s="161"/>
      <c r="L49" s="161" t="str">
        <f t="shared" si="4"/>
        <v/>
      </c>
      <c r="M49" s="39"/>
      <c r="N49" s="162">
        <f t="shared" si="5"/>
        <v>0</v>
      </c>
      <c r="O49" s="162">
        <f t="shared" si="9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Inputs'!K$27,2)</f>
        <v>0</v>
      </c>
      <c r="V49" s="164">
        <f>ROUND(ROUND(U49,2)*(1+'General Inputs'!L$20)*(1-AA49)+'General Inputs'!L$27,2)</f>
        <v>0</v>
      </c>
      <c r="W49" s="164">
        <f>ROUND(ROUND(V49,2)*(1+'General Inputs'!M$20)*(1-AB49)+'General Inputs'!M$27,2)</f>
        <v>0</v>
      </c>
      <c r="X49" s="164">
        <f>ROUND(ROUND(W49,2)*(1+'General Inputs'!N$20)*(1-AC49)+'General Inputs'!N$27,2)</f>
        <v>0</v>
      </c>
      <c r="Y49" s="165"/>
      <c r="Z49" s="193">
        <f>IF($T49="",0,'General Inputs'!K$22)</f>
        <v>0</v>
      </c>
      <c r="AA49" s="193">
        <f>IF($T49="",0,'General Inputs'!L$22)</f>
        <v>0</v>
      </c>
      <c r="AB49" s="193">
        <f>IF($T49="",0,'General Inputs'!M$22)</f>
        <v>0</v>
      </c>
      <c r="AC49" s="193">
        <f>IF($T49="",0,'General Inputs'!N$22)</f>
        <v>0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1"/>
        <v>0</v>
      </c>
      <c r="I50" s="161"/>
      <c r="J50" s="93">
        <f t="shared" si="2"/>
        <v>0</v>
      </c>
      <c r="K50" s="161"/>
      <c r="L50" s="161" t="str">
        <f t="shared" si="4"/>
        <v/>
      </c>
      <c r="M50" s="39"/>
      <c r="N50" s="162">
        <f t="shared" si="5"/>
        <v>0</v>
      </c>
      <c r="O50" s="162">
        <f t="shared" si="9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Inputs'!K$27,2)</f>
        <v>0</v>
      </c>
      <c r="V50" s="164">
        <f>ROUND(ROUND(U50,2)*(1+'General Inputs'!L$20)*(1-AA50)+'General Inputs'!L$27,2)</f>
        <v>0</v>
      </c>
      <c r="W50" s="164">
        <f>ROUND(ROUND(V50,2)*(1+'General Inputs'!M$20)*(1-AB50)+'General Inputs'!M$27,2)</f>
        <v>0</v>
      </c>
      <c r="X50" s="164">
        <f>ROUND(ROUND(W50,2)*(1+'General Inputs'!N$20)*(1-AC50)+'General Inputs'!N$27,2)</f>
        <v>0</v>
      </c>
      <c r="Y50" s="165"/>
      <c r="Z50" s="193">
        <f>IF($T50="",0,'General Inputs'!K$22)</f>
        <v>0</v>
      </c>
      <c r="AA50" s="193">
        <f>IF($T50="",0,'General Inputs'!L$22)</f>
        <v>0</v>
      </c>
      <c r="AB50" s="193">
        <f>IF($T50="",0,'General Inputs'!M$22)</f>
        <v>0</v>
      </c>
      <c r="AC50" s="193">
        <f>IF($T50="",0,'General Inputs'!N$22)</f>
        <v>0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1"/>
        <v>0</v>
      </c>
      <c r="I51" s="161"/>
      <c r="J51" s="93">
        <f t="shared" si="2"/>
        <v>0</v>
      </c>
      <c r="K51" s="161"/>
      <c r="L51" s="161" t="str">
        <f t="shared" si="4"/>
        <v/>
      </c>
      <c r="M51" s="39"/>
      <c r="N51" s="162">
        <f t="shared" si="5"/>
        <v>0</v>
      </c>
      <c r="O51" s="162">
        <f t="shared" si="9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Inputs'!K$27,2)</f>
        <v>0</v>
      </c>
      <c r="V51" s="164">
        <f>ROUND(ROUND(U51,2)*(1+'General Inputs'!L$20)*(1-AA51)+'General Inputs'!L$27,2)</f>
        <v>0</v>
      </c>
      <c r="W51" s="164">
        <f>ROUND(ROUND(V51,2)*(1+'General Inputs'!M$20)*(1-AB51)+'General Inputs'!M$27,2)</f>
        <v>0</v>
      </c>
      <c r="X51" s="164">
        <f>ROUND(ROUND(W51,2)*(1+'General Inputs'!N$20)*(1-AC51)+'General Inputs'!N$27,2)</f>
        <v>0</v>
      </c>
      <c r="Y51" s="165"/>
      <c r="Z51" s="193">
        <f>IF($T51="",0,'General Inputs'!K$22)</f>
        <v>0</v>
      </c>
      <c r="AA51" s="193">
        <f>IF($T51="",0,'General Inputs'!L$22)</f>
        <v>0</v>
      </c>
      <c r="AB51" s="193">
        <f>IF($T51="",0,'General Inputs'!M$22)</f>
        <v>0</v>
      </c>
      <c r="AC51" s="193">
        <f>IF($T51="",0,'General Inputs'!N$22)</f>
        <v>0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1"/>
        <v>0</v>
      </c>
      <c r="I52" s="161"/>
      <c r="J52" s="93">
        <f t="shared" si="2"/>
        <v>0</v>
      </c>
      <c r="K52" s="161"/>
      <c r="L52" s="161" t="str">
        <f t="shared" si="4"/>
        <v/>
      </c>
      <c r="M52" s="39"/>
      <c r="N52" s="162">
        <f t="shared" si="5"/>
        <v>0</v>
      </c>
      <c r="O52" s="162">
        <f t="shared" si="9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Inputs'!K$27,2)</f>
        <v>0</v>
      </c>
      <c r="V52" s="164">
        <f>ROUND(ROUND(U52,2)*(1+'General Inputs'!L$20)*(1-AA52)+'General Inputs'!L$27,2)</f>
        <v>0</v>
      </c>
      <c r="W52" s="164">
        <f>ROUND(ROUND(V52,2)*(1+'General Inputs'!M$20)*(1-AB52)+'General Inputs'!M$27,2)</f>
        <v>0</v>
      </c>
      <c r="X52" s="164">
        <f>ROUND(ROUND(W52,2)*(1+'General Inputs'!N$20)*(1-AC52)+'General Inputs'!N$27,2)</f>
        <v>0</v>
      </c>
      <c r="Y52" s="165"/>
      <c r="Z52" s="193">
        <f>IF($T52="",0,'General Inputs'!K$22)</f>
        <v>0</v>
      </c>
      <c r="AA52" s="193">
        <f>IF($T52="",0,'General Inputs'!L$22)</f>
        <v>0</v>
      </c>
      <c r="AB52" s="193">
        <f>IF($T52="",0,'General Inputs'!M$22)</f>
        <v>0</v>
      </c>
      <c r="AC52" s="193">
        <f>IF($T52="",0,'General Inputs'!N$22)</f>
        <v>0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1"/>
        <v>0</v>
      </c>
      <c r="I53" s="161"/>
      <c r="J53" s="93">
        <f t="shared" si="2"/>
        <v>0</v>
      </c>
      <c r="K53" s="161"/>
      <c r="L53" s="161" t="str">
        <f t="shared" si="4"/>
        <v/>
      </c>
      <c r="M53" s="39"/>
      <c r="N53" s="162">
        <f t="shared" si="5"/>
        <v>0</v>
      </c>
      <c r="O53" s="162">
        <f t="shared" si="9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Inputs'!K$27,2)</f>
        <v>0</v>
      </c>
      <c r="V53" s="164">
        <f>ROUND(ROUND(U53,2)*(1+'General Inputs'!L$20)*(1-AA53)+'General Inputs'!L$27,2)</f>
        <v>0</v>
      </c>
      <c r="W53" s="164">
        <f>ROUND(ROUND(V53,2)*(1+'General Inputs'!M$20)*(1-AB53)+'General Inputs'!M$27,2)</f>
        <v>0</v>
      </c>
      <c r="X53" s="164">
        <f>ROUND(ROUND(W53,2)*(1+'General Inputs'!N$20)*(1-AC53)+'General Inputs'!N$27,2)</f>
        <v>0</v>
      </c>
      <c r="Y53" s="165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1"/>
        <v>0</v>
      </c>
      <c r="I54" s="161"/>
      <c r="J54" s="93">
        <f t="shared" si="2"/>
        <v>0</v>
      </c>
      <c r="K54" s="161"/>
      <c r="L54" s="161" t="str">
        <f t="shared" si="4"/>
        <v/>
      </c>
      <c r="M54" s="39"/>
      <c r="N54" s="162">
        <f t="shared" si="5"/>
        <v>0</v>
      </c>
      <c r="O54" s="162">
        <f t="shared" si="9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Inputs'!K$27,2)</f>
        <v>0</v>
      </c>
      <c r="V54" s="164">
        <f>ROUND(ROUND(U54,2)*(1+'General Inputs'!L$20)*(1-AA54)+'General Inputs'!L$27,2)</f>
        <v>0</v>
      </c>
      <c r="W54" s="164">
        <f>ROUND(ROUND(V54,2)*(1+'General Inputs'!M$20)*(1-AB54)+'General Inputs'!M$27,2)</f>
        <v>0</v>
      </c>
      <c r="X54" s="164">
        <f>ROUND(ROUND(W54,2)*(1+'General Inputs'!N$20)*(1-AC54)+'General Inputs'!N$27,2)</f>
        <v>0</v>
      </c>
      <c r="Y54" s="165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1"/>
        <v>0</v>
      </c>
      <c r="I55" s="161"/>
      <c r="J55" s="93">
        <f t="shared" si="2"/>
        <v>0</v>
      </c>
      <c r="K55" s="161"/>
      <c r="L55" s="161" t="str">
        <f t="shared" si="4"/>
        <v/>
      </c>
      <c r="M55" s="39"/>
      <c r="N55" s="162">
        <f t="shared" si="5"/>
        <v>0</v>
      </c>
      <c r="O55" s="162">
        <f t="shared" si="9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Inputs'!K$27,2)</f>
        <v>0</v>
      </c>
      <c r="V55" s="164">
        <f>ROUND(ROUND(U55,2)*(1+'General Inputs'!L$20)*(1-AA55)+'General Inputs'!L$27,2)</f>
        <v>0</v>
      </c>
      <c r="W55" s="164">
        <f>ROUND(ROUND(V55,2)*(1+'General Inputs'!M$20)*(1-AB55)+'General Inputs'!M$27,2)</f>
        <v>0</v>
      </c>
      <c r="X55" s="164">
        <f>ROUND(ROUND(W55,2)*(1+'General Inputs'!N$20)*(1-AC55)+'General Inputs'!N$27,2)</f>
        <v>0</v>
      </c>
      <c r="Y55" s="165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1"/>
        <v>0</v>
      </c>
      <c r="I56" s="161"/>
      <c r="J56" s="93">
        <f t="shared" si="2"/>
        <v>0</v>
      </c>
      <c r="K56" s="161"/>
      <c r="L56" s="161" t="str">
        <f t="shared" si="4"/>
        <v/>
      </c>
      <c r="M56" s="39"/>
      <c r="N56" s="162">
        <f t="shared" si="5"/>
        <v>0</v>
      </c>
      <c r="O56" s="162">
        <f t="shared" si="9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Inputs'!K$27,2)</f>
        <v>0</v>
      </c>
      <c r="V56" s="164">
        <f>ROUND(ROUND(U56,2)*(1+'General Inputs'!L$20)*(1-AA56)+'General Inputs'!L$27,2)</f>
        <v>0</v>
      </c>
      <c r="W56" s="164">
        <f>ROUND(ROUND(V56,2)*(1+'General Inputs'!M$20)*(1-AB56)+'General Inputs'!M$27,2)</f>
        <v>0</v>
      </c>
      <c r="X56" s="164">
        <f>ROUND(ROUND(W56,2)*(1+'General Inputs'!N$20)*(1-AC56)+'General Inputs'!N$27,2)</f>
        <v>0</v>
      </c>
      <c r="Y56" s="165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4"/>
        <v/>
      </c>
      <c r="M57" s="39"/>
      <c r="N57" s="162">
        <f t="shared" si="5"/>
        <v>0</v>
      </c>
      <c r="O57" s="162">
        <f t="shared" si="9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1"/>
        <v>0</v>
      </c>
      <c r="I58" s="161"/>
      <c r="J58" s="93">
        <f t="shared" si="2"/>
        <v>0</v>
      </c>
      <c r="K58" s="161"/>
      <c r="L58" s="161" t="str">
        <f t="shared" si="4"/>
        <v/>
      </c>
      <c r="M58" s="39"/>
      <c r="N58" s="162">
        <f t="shared" si="5"/>
        <v>0</v>
      </c>
      <c r="O58" s="162">
        <f t="shared" si="9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Inputs'!K$27,2)</f>
        <v>0</v>
      </c>
      <c r="V58" s="164">
        <f>ROUND(ROUND(U58,2)*(1+'General Inputs'!L$20)*(1-AA58)+'General Inputs'!L$27,2)</f>
        <v>0</v>
      </c>
      <c r="W58" s="164">
        <f>ROUND(ROUND(V58,2)*(1+'General Inputs'!M$20)*(1-AB58)+'General Inputs'!M$27,2)</f>
        <v>0</v>
      </c>
      <c r="X58" s="164">
        <f>ROUND(ROUND(W58,2)*(1+'General Inputs'!N$20)*(1-AC58)+'General Inputs'!N$27,2)</f>
        <v>0</v>
      </c>
      <c r="Y58" s="165"/>
      <c r="Z58" s="193">
        <f>IF($T58="",0,'General Inputs'!K$22)</f>
        <v>0</v>
      </c>
      <c r="AA58" s="193">
        <f>IF($T58="",0,'General Inputs'!L$22)</f>
        <v>0</v>
      </c>
      <c r="AB58" s="193">
        <f>IF($T58="",0,'General Inputs'!M$22)</f>
        <v>0</v>
      </c>
      <c r="AC58" s="193">
        <f>IF($T58="",0,'General Inputs'!N$22)</f>
        <v>0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1"/>
        <v>0</v>
      </c>
      <c r="I59" s="161"/>
      <c r="J59" s="93">
        <f t="shared" si="2"/>
        <v>0</v>
      </c>
      <c r="K59" s="161"/>
      <c r="L59" s="161" t="str">
        <f t="shared" si="4"/>
        <v/>
      </c>
      <c r="M59" s="39"/>
      <c r="N59" s="162">
        <f t="shared" si="5"/>
        <v>0</v>
      </c>
      <c r="O59" s="162">
        <f t="shared" si="9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Inputs'!K$27,2)</f>
        <v>0</v>
      </c>
      <c r="V59" s="164">
        <f>ROUND(ROUND(U59,2)*(1+'General Inputs'!L$20)*(1-AA59)+'General Inputs'!L$27,2)</f>
        <v>0</v>
      </c>
      <c r="W59" s="164">
        <f>ROUND(ROUND(V59,2)*(1+'General Inputs'!M$20)*(1-AB59)+'General Inputs'!M$27,2)</f>
        <v>0</v>
      </c>
      <c r="X59" s="164">
        <f>ROUND(ROUND(W59,2)*(1+'General Inputs'!N$20)*(1-AC59)+'General Inputs'!N$27,2)</f>
        <v>0</v>
      </c>
      <c r="Y59" s="165"/>
      <c r="Z59" s="193">
        <f>IF($T59="",0,'General Inputs'!K$22)</f>
        <v>0</v>
      </c>
      <c r="AA59" s="193">
        <f>IF($T59="",0,'General Inputs'!L$22)</f>
        <v>0</v>
      </c>
      <c r="AB59" s="193">
        <f>IF($T59="",0,'General Inputs'!M$22)</f>
        <v>0</v>
      </c>
      <c r="AC59" s="193">
        <f>IF($T59="",0,'General Inputs'!N$22)</f>
        <v>0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1"/>
        <v>0</v>
      </c>
      <c r="I60" s="161"/>
      <c r="J60" s="93">
        <f t="shared" si="2"/>
        <v>0</v>
      </c>
      <c r="K60" s="161"/>
      <c r="L60" s="161" t="str">
        <f t="shared" si="4"/>
        <v/>
      </c>
      <c r="M60" s="39"/>
      <c r="N60" s="162">
        <f t="shared" si="5"/>
        <v>0</v>
      </c>
      <c r="O60" s="162">
        <f t="shared" si="9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1"/>
        <v>0</v>
      </c>
      <c r="I61" s="161"/>
      <c r="J61" s="93">
        <f t="shared" si="2"/>
        <v>0</v>
      </c>
      <c r="K61" s="161"/>
      <c r="L61" s="161" t="str">
        <f t="shared" si="4"/>
        <v/>
      </c>
      <c r="M61" s="39"/>
      <c r="N61" s="162">
        <f t="shared" si="5"/>
        <v>0</v>
      </c>
      <c r="O61" s="162">
        <f t="shared" si="9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Inputs'!K$27,2)</f>
        <v>0</v>
      </c>
      <c r="V61" s="164">
        <f>ROUND(ROUND(U61,2)*(1+'General Inputs'!L$20)*(1-AA61)+'General Inputs'!L$27,2)</f>
        <v>0</v>
      </c>
      <c r="W61" s="164">
        <f>ROUND(ROUND(V61,2)*(1+'General Inputs'!M$20)*(1-AB61)+'General Inputs'!M$27,2)</f>
        <v>0</v>
      </c>
      <c r="X61" s="164">
        <f>ROUND(ROUND(W61,2)*(1+'General Inputs'!N$20)*(1-AC61)+'General Inputs'!N$27,2)</f>
        <v>0</v>
      </c>
      <c r="Y61" s="165"/>
      <c r="Z61" s="193">
        <f>IF($T61="",0,'General Inputs'!K$22)</f>
        <v>0</v>
      </c>
      <c r="AA61" s="193">
        <f>IF($T61="",0,'General Inputs'!L$22)</f>
        <v>0</v>
      </c>
      <c r="AB61" s="193">
        <f>IF($T61="",0,'General Inputs'!M$22)</f>
        <v>0</v>
      </c>
      <c r="AC61" s="193">
        <f>IF($T61="",0,'General Inputs'!N$22)</f>
        <v>0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1"/>
        <v>0</v>
      </c>
      <c r="I62" s="161"/>
      <c r="J62" s="93">
        <f t="shared" si="2"/>
        <v>0</v>
      </c>
      <c r="K62" s="161"/>
      <c r="L62" s="161" t="str">
        <f t="shared" si="4"/>
        <v/>
      </c>
      <c r="M62" s="39"/>
      <c r="N62" s="162">
        <f t="shared" si="5"/>
        <v>0</v>
      </c>
      <c r="O62" s="162">
        <f t="shared" si="9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Inputs'!K$27,2)</f>
        <v>0</v>
      </c>
      <c r="V62" s="164">
        <f>ROUND(ROUND(U62,2)*(1+'General Inputs'!L$20)*(1-AA62)+'General Inputs'!L$27,2)</f>
        <v>0</v>
      </c>
      <c r="W62" s="164">
        <f>ROUND(ROUND(V62,2)*(1+'General Inputs'!M$20)*(1-AB62)+'General Inputs'!M$27,2)</f>
        <v>0</v>
      </c>
      <c r="X62" s="164">
        <f>ROUND(ROUND(W62,2)*(1+'General Inputs'!N$20)*(1-AC62)+'General Inputs'!N$27,2)</f>
        <v>0</v>
      </c>
      <c r="Y62" s="165"/>
      <c r="Z62" s="193">
        <f>IF($T62="",0,'General Inputs'!K$22)</f>
        <v>0</v>
      </c>
      <c r="AA62" s="193">
        <f>IF($T62="",0,'General Inputs'!L$22)</f>
        <v>0</v>
      </c>
      <c r="AB62" s="193">
        <f>IF($T62="",0,'General Inputs'!M$22)</f>
        <v>0</v>
      </c>
      <c r="AC62" s="193">
        <f>IF($T62="",0,'General Inputs'!N$22)</f>
        <v>0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1"/>
        <v>0</v>
      </c>
      <c r="I63" s="161"/>
      <c r="J63" s="93">
        <f t="shared" si="2"/>
        <v>0</v>
      </c>
      <c r="K63" s="161"/>
      <c r="L63" s="161" t="str">
        <f t="shared" si="4"/>
        <v/>
      </c>
      <c r="M63" s="39"/>
      <c r="N63" s="162">
        <f t="shared" si="5"/>
        <v>0</v>
      </c>
      <c r="O63" s="162">
        <f t="shared" si="9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Inputs'!K$27,2)</f>
        <v>0</v>
      </c>
      <c r="V63" s="164">
        <f>ROUND(ROUND(U63,2)*(1+'General Inputs'!L$20)*(1-AA63)+'General Inputs'!L$27,2)</f>
        <v>0</v>
      </c>
      <c r="W63" s="164">
        <f>ROUND(ROUND(V63,2)*(1+'General Inputs'!M$20)*(1-AB63)+'General Inputs'!M$27,2)</f>
        <v>0</v>
      </c>
      <c r="X63" s="164">
        <f>ROUND(ROUND(W63,2)*(1+'General Inputs'!N$20)*(1-AC63)+'General Inputs'!N$27,2)</f>
        <v>0</v>
      </c>
      <c r="Y63" s="165"/>
      <c r="Z63" s="193">
        <f>IF($T63="",0,'General Inputs'!K$22)</f>
        <v>0</v>
      </c>
      <c r="AA63" s="193">
        <f>IF($T63="",0,'General Inputs'!L$22)</f>
        <v>0</v>
      </c>
      <c r="AB63" s="193">
        <f>IF($T63="",0,'General Inputs'!M$22)</f>
        <v>0</v>
      </c>
      <c r="AC63" s="193">
        <f>IF($T63="",0,'General Inputs'!N$22)</f>
        <v>0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4"/>
        <v/>
      </c>
      <c r="M64" s="39"/>
      <c r="N64" s="162">
        <f t="shared" si="5"/>
        <v>0</v>
      </c>
      <c r="O64" s="162">
        <f t="shared" si="9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1"/>
        <v>0</v>
      </c>
      <c r="I65" s="161"/>
      <c r="J65" s="93">
        <f t="shared" si="2"/>
        <v>0</v>
      </c>
      <c r="K65" s="161"/>
      <c r="L65" s="161" t="str">
        <f t="shared" si="4"/>
        <v/>
      </c>
      <c r="M65" s="39"/>
      <c r="N65" s="162">
        <f t="shared" si="5"/>
        <v>0</v>
      </c>
      <c r="O65" s="162">
        <f t="shared" si="9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Inputs'!K$27,2)</f>
        <v>0</v>
      </c>
      <c r="V65" s="164">
        <f>ROUND(ROUND(U65,2)*(1+'General Inputs'!L$20)*(1-AA65)+'General Inputs'!L$27,2)</f>
        <v>0</v>
      </c>
      <c r="W65" s="164">
        <f>ROUND(ROUND(V65,2)*(1+'General Inputs'!M$20)*(1-AB65)+'General Inputs'!M$27,2)</f>
        <v>0</v>
      </c>
      <c r="X65" s="164">
        <f>ROUND(ROUND(W65,2)*(1+'General Inputs'!N$20)*(1-AC65)+'General Inputs'!N$27,2)</f>
        <v>0</v>
      </c>
      <c r="Y65" s="165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4"/>
        <v/>
      </c>
      <c r="M66" s="39"/>
      <c r="N66" s="162">
        <f t="shared" si="5"/>
        <v>0</v>
      </c>
      <c r="O66" s="162">
        <f t="shared" si="9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1"/>
        <v>0</v>
      </c>
      <c r="I67" s="161"/>
      <c r="J67" s="93">
        <f t="shared" si="2"/>
        <v>0</v>
      </c>
      <c r="K67" s="161"/>
      <c r="L67" s="161" t="str">
        <f t="shared" si="4"/>
        <v/>
      </c>
      <c r="M67" s="39"/>
      <c r="N67" s="162">
        <f t="shared" si="5"/>
        <v>0</v>
      </c>
      <c r="O67" s="162">
        <f t="shared" si="9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Inputs'!K$27,2)</f>
        <v>0</v>
      </c>
      <c r="V67" s="164">
        <f>ROUND(ROUND(U67,2)*(1+'General Inputs'!L$20)*(1-AA67)+'General Inputs'!L$27,2)</f>
        <v>0</v>
      </c>
      <c r="W67" s="164">
        <f>ROUND(ROUND(V67,2)*(1+'General Inputs'!M$20)*(1-AB67)+'General Inputs'!M$27,2)</f>
        <v>0</v>
      </c>
      <c r="X67" s="164">
        <f>ROUND(ROUND(W67,2)*(1+'General Inputs'!N$20)*(1-AC67)+'General Inputs'!N$27,2)</f>
        <v>0</v>
      </c>
      <c r="Y67" s="165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4"/>
        <v/>
      </c>
      <c r="M68" s="39"/>
      <c r="N68" s="162">
        <f t="shared" si="5"/>
        <v>0</v>
      </c>
      <c r="O68" s="162">
        <f t="shared" si="9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4"/>
        <v/>
      </c>
      <c r="M69" s="39"/>
      <c r="N69" s="162">
        <f t="shared" si="5"/>
        <v>0</v>
      </c>
      <c r="O69" s="162">
        <f t="shared" si="9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4"/>
        <v/>
      </c>
      <c r="M70" s="39"/>
      <c r="N70" s="162">
        <f t="shared" si="5"/>
        <v>0</v>
      </c>
      <c r="O70" s="162">
        <f t="shared" si="9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4"/>
        <v/>
      </c>
      <c r="M71" s="39"/>
      <c r="N71" s="162">
        <f t="shared" si="5"/>
        <v>0</v>
      </c>
      <c r="O71" s="162">
        <f t="shared" si="9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Inputs'!K$27,2)</f>
        <v>0</v>
      </c>
      <c r="V71" s="164">
        <f>ROUND(ROUND(U71,2)*(1+'General Inputs'!L$20)*(1-AA71)+'General Inputs'!L$27,2)</f>
        <v>0</v>
      </c>
      <c r="W71" s="164">
        <f>ROUND(ROUND(V71,2)*(1+'General Inputs'!M$20)*(1-AB71)+'General Inputs'!M$27,2)</f>
        <v>0</v>
      </c>
      <c r="X71" s="164">
        <f>ROUND(ROUND(W71,2)*(1+'General Inputs'!N$20)*(1-AC71)+'General Inputs'!N$27,2)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Inputs'!K$27,2)</f>
        <v>0</v>
      </c>
      <c r="V72" s="164">
        <f>ROUND(ROUND(U72,2)*(1+'General Inputs'!L$20)*(1-AA72)+'General Inputs'!L$27,2)</f>
        <v>0</v>
      </c>
      <c r="W72" s="164">
        <f>ROUND(ROUND(V72,2)*(1+'General Inputs'!M$20)*(1-AB72)+'General Inputs'!M$27,2)</f>
        <v>0</v>
      </c>
      <c r="X72" s="164">
        <f>ROUND(ROUND(W72,2)*(1+'General Inputs'!N$20)*(1-AC72)+'General Inputs'!N$27,2)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Inputs'!K$27,2)</f>
        <v>0</v>
      </c>
      <c r="V73" s="164">
        <f>ROUND(ROUND(U73,2)*(1+'General Inputs'!L$20)*(1-AA73)+'General Inputs'!L$27,2)</f>
        <v>0</v>
      </c>
      <c r="W73" s="164">
        <f>ROUND(ROUND(V73,2)*(1+'General Inputs'!M$20)*(1-AB73)+'General Inputs'!M$27,2)</f>
        <v>0</v>
      </c>
      <c r="X73" s="164">
        <f>ROUND(ROUND(W73,2)*(1+'General Inputs'!N$20)*(1-AC73)+'General Inputs'!N$27,2)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Inputs'!K$27,2)</f>
        <v>0</v>
      </c>
      <c r="V74" s="164">
        <f>ROUND(ROUND(U74,2)*(1+'General Inputs'!L$20)*(1-AA74)+'General Inputs'!L$27,2)</f>
        <v>0</v>
      </c>
      <c r="W74" s="164">
        <f>ROUND(ROUND(V74,2)*(1+'General Inputs'!M$20)*(1-AB74)+'General Inputs'!M$27,2)</f>
        <v>0</v>
      </c>
      <c r="X74" s="164">
        <f>ROUND(ROUND(W74,2)*(1+'General Inputs'!N$20)*(1-AC74)+'General Inputs'!N$27,2)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1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Inputs'!K$27,2)</f>
        <v>0</v>
      </c>
      <c r="V75" s="164">
        <f>ROUND(ROUND(U75,2)*(1+'General Inputs'!L$20)*(1-AA75)+'General Inputs'!L$27,2)</f>
        <v>0</v>
      </c>
      <c r="W75" s="164">
        <f>ROUND(ROUND(V75,2)*(1+'General Inputs'!M$20)*(1-AB75)+'General Inputs'!M$27,2)</f>
        <v>0</v>
      </c>
      <c r="X75" s="164">
        <f>ROUND(ROUND(W75,2)*(1+'General Inputs'!N$20)*(1-AC75)+'General Inputs'!N$27,2)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1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Inputs'!K$27,2)</f>
        <v>0</v>
      </c>
      <c r="V76" s="164">
        <f>ROUND(ROUND(U76,2)*(1+'General Inputs'!L$20)*(1-AA76)+'General Inputs'!L$27,2)</f>
        <v>0</v>
      </c>
      <c r="W76" s="164">
        <f>ROUND(ROUND(V76,2)*(1+'General Inputs'!M$20)*(1-AB76)+'General Inputs'!M$27,2)</f>
        <v>0</v>
      </c>
      <c r="X76" s="164">
        <f>ROUND(ROUND(W76,2)*(1+'General Inputs'!N$20)*(1-AC76)+'General Inputs'!N$27,2)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1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1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1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1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1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1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1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1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1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1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1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1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1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1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1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1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1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1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1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1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1"/>
      <c r="J199" s="93">
        <f t="shared" ref="J199:J262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63" si="28">IF(C200="","",IF(H200&gt;J200,"NON-COMPLIANT","COMPLIANT"))</f>
        <v/>
      </c>
      <c r="M200" s="39"/>
      <c r="N200" s="162">
        <f t="shared" ref="N200:N263" si="29">T200</f>
        <v>0</v>
      </c>
      <c r="O200" s="162">
        <f t="shared" ref="O200:O263" si="30">U200</f>
        <v>0</v>
      </c>
      <c r="P200" s="162">
        <f t="shared" ref="P200:P263" si="31">V200</f>
        <v>0</v>
      </c>
      <c r="Q200" s="162">
        <f t="shared" ref="Q200:Q263" si="32">W200</f>
        <v>0</v>
      </c>
      <c r="R200" s="162">
        <f t="shared" ref="R200:R263" si="33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si="28"/>
        <v/>
      </c>
      <c r="M223" s="39"/>
      <c r="N223" s="162">
        <f t="shared" si="29"/>
        <v>0</v>
      </c>
      <c r="O223" s="162">
        <f t="shared" si="30"/>
        <v>0</v>
      </c>
      <c r="P223" s="162">
        <f t="shared" si="31"/>
        <v>0</v>
      </c>
      <c r="Q223" s="162">
        <f t="shared" si="32"/>
        <v>0</v>
      </c>
      <c r="R223" s="162">
        <f t="shared" si="33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28"/>
        <v/>
      </c>
      <c r="M224" s="39"/>
      <c r="N224" s="162">
        <f t="shared" si="29"/>
        <v>0</v>
      </c>
      <c r="O224" s="162">
        <f t="shared" si="30"/>
        <v>0</v>
      </c>
      <c r="P224" s="162">
        <f t="shared" si="31"/>
        <v>0</v>
      </c>
      <c r="Q224" s="162">
        <f t="shared" si="32"/>
        <v>0</v>
      </c>
      <c r="R224" s="162">
        <f t="shared" si="33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28"/>
        <v/>
      </c>
      <c r="M225" s="39"/>
      <c r="N225" s="162">
        <f t="shared" si="29"/>
        <v>0</v>
      </c>
      <c r="O225" s="162">
        <f t="shared" si="30"/>
        <v>0</v>
      </c>
      <c r="P225" s="162">
        <f t="shared" si="31"/>
        <v>0</v>
      </c>
      <c r="Q225" s="162">
        <f t="shared" si="32"/>
        <v>0</v>
      </c>
      <c r="R225" s="162">
        <f t="shared" si="33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28"/>
        <v/>
      </c>
      <c r="M226" s="39"/>
      <c r="N226" s="162">
        <f t="shared" si="29"/>
        <v>0</v>
      </c>
      <c r="O226" s="162">
        <f t="shared" si="30"/>
        <v>0</v>
      </c>
      <c r="P226" s="162">
        <f t="shared" si="31"/>
        <v>0</v>
      </c>
      <c r="Q226" s="162">
        <f t="shared" si="32"/>
        <v>0</v>
      </c>
      <c r="R226" s="162">
        <f t="shared" si="33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28"/>
        <v/>
      </c>
      <c r="M227" s="39"/>
      <c r="N227" s="162">
        <f t="shared" si="29"/>
        <v>0</v>
      </c>
      <c r="O227" s="162">
        <f t="shared" si="30"/>
        <v>0</v>
      </c>
      <c r="P227" s="162">
        <f t="shared" si="31"/>
        <v>0</v>
      </c>
      <c r="Q227" s="162">
        <f t="shared" si="32"/>
        <v>0</v>
      </c>
      <c r="R227" s="162">
        <f t="shared" si="33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28"/>
        <v/>
      </c>
      <c r="M228" s="39"/>
      <c r="N228" s="162">
        <f t="shared" si="29"/>
        <v>0</v>
      </c>
      <c r="O228" s="162">
        <f t="shared" si="30"/>
        <v>0</v>
      </c>
      <c r="P228" s="162">
        <f t="shared" si="31"/>
        <v>0</v>
      </c>
      <c r="Q228" s="162">
        <f t="shared" si="32"/>
        <v>0</v>
      </c>
      <c r="R228" s="162">
        <f t="shared" si="33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28"/>
        <v/>
      </c>
      <c r="M229" s="39"/>
      <c r="N229" s="162">
        <f t="shared" si="29"/>
        <v>0</v>
      </c>
      <c r="O229" s="162">
        <f t="shared" si="30"/>
        <v>0</v>
      </c>
      <c r="P229" s="162">
        <f t="shared" si="31"/>
        <v>0</v>
      </c>
      <c r="Q229" s="162">
        <f t="shared" si="32"/>
        <v>0</v>
      </c>
      <c r="R229" s="162">
        <f t="shared" si="33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28"/>
        <v/>
      </c>
      <c r="M230" s="39"/>
      <c r="N230" s="162">
        <f t="shared" si="29"/>
        <v>0</v>
      </c>
      <c r="O230" s="162">
        <f t="shared" si="30"/>
        <v>0</v>
      </c>
      <c r="P230" s="162">
        <f t="shared" si="31"/>
        <v>0</v>
      </c>
      <c r="Q230" s="162">
        <f t="shared" si="32"/>
        <v>0</v>
      </c>
      <c r="R230" s="162">
        <f t="shared" si="33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28"/>
        <v/>
      </c>
      <c r="M231" s="39"/>
      <c r="N231" s="162">
        <f t="shared" si="29"/>
        <v>0</v>
      </c>
      <c r="O231" s="162">
        <f t="shared" si="30"/>
        <v>0</v>
      </c>
      <c r="P231" s="162">
        <f t="shared" si="31"/>
        <v>0</v>
      </c>
      <c r="Q231" s="162">
        <f t="shared" si="32"/>
        <v>0</v>
      </c>
      <c r="R231" s="162">
        <f t="shared" si="33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28"/>
        <v/>
      </c>
      <c r="M232" s="39"/>
      <c r="N232" s="162">
        <f t="shared" si="29"/>
        <v>0</v>
      </c>
      <c r="O232" s="162">
        <f t="shared" si="30"/>
        <v>0</v>
      </c>
      <c r="P232" s="162">
        <f t="shared" si="31"/>
        <v>0</v>
      </c>
      <c r="Q232" s="162">
        <f t="shared" si="32"/>
        <v>0</v>
      </c>
      <c r="R232" s="162">
        <f t="shared" si="33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28"/>
        <v/>
      </c>
      <c r="M233" s="39"/>
      <c r="N233" s="162">
        <f t="shared" si="29"/>
        <v>0</v>
      </c>
      <c r="O233" s="162">
        <f t="shared" si="30"/>
        <v>0</v>
      </c>
      <c r="P233" s="162">
        <f t="shared" si="31"/>
        <v>0</v>
      </c>
      <c r="Q233" s="162">
        <f t="shared" si="32"/>
        <v>0</v>
      </c>
      <c r="R233" s="162">
        <f t="shared" si="33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28"/>
        <v/>
      </c>
      <c r="M234" s="39"/>
      <c r="N234" s="162">
        <f t="shared" si="29"/>
        <v>0</v>
      </c>
      <c r="O234" s="162">
        <f t="shared" si="30"/>
        <v>0</v>
      </c>
      <c r="P234" s="162">
        <f t="shared" si="31"/>
        <v>0</v>
      </c>
      <c r="Q234" s="162">
        <f t="shared" si="32"/>
        <v>0</v>
      </c>
      <c r="R234" s="162">
        <f t="shared" si="33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28"/>
        <v/>
      </c>
      <c r="M235" s="39"/>
      <c r="N235" s="162">
        <f t="shared" si="29"/>
        <v>0</v>
      </c>
      <c r="O235" s="162">
        <f t="shared" si="30"/>
        <v>0</v>
      </c>
      <c r="P235" s="162">
        <f t="shared" si="31"/>
        <v>0</v>
      </c>
      <c r="Q235" s="162">
        <f t="shared" si="32"/>
        <v>0</v>
      </c>
      <c r="R235" s="162">
        <f t="shared" si="33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28"/>
        <v/>
      </c>
      <c r="M236" s="39"/>
      <c r="N236" s="162">
        <f t="shared" si="29"/>
        <v>0</v>
      </c>
      <c r="O236" s="162">
        <f t="shared" si="30"/>
        <v>0</v>
      </c>
      <c r="P236" s="162">
        <f t="shared" si="31"/>
        <v>0</v>
      </c>
      <c r="Q236" s="162">
        <f t="shared" si="32"/>
        <v>0</v>
      </c>
      <c r="R236" s="162">
        <f t="shared" si="33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28"/>
        <v/>
      </c>
      <c r="M237" s="39"/>
      <c r="N237" s="162">
        <f t="shared" si="29"/>
        <v>0</v>
      </c>
      <c r="O237" s="162">
        <f t="shared" si="30"/>
        <v>0</v>
      </c>
      <c r="P237" s="162">
        <f t="shared" si="31"/>
        <v>0</v>
      </c>
      <c r="Q237" s="162">
        <f t="shared" si="32"/>
        <v>0</v>
      </c>
      <c r="R237" s="162">
        <f t="shared" si="33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28"/>
        <v/>
      </c>
      <c r="M238" s="39"/>
      <c r="N238" s="162">
        <f t="shared" si="29"/>
        <v>0</v>
      </c>
      <c r="O238" s="162">
        <f t="shared" si="30"/>
        <v>0</v>
      </c>
      <c r="P238" s="162">
        <f t="shared" si="31"/>
        <v>0</v>
      </c>
      <c r="Q238" s="162">
        <f t="shared" si="32"/>
        <v>0</v>
      </c>
      <c r="R238" s="162">
        <f t="shared" si="33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28"/>
        <v/>
      </c>
      <c r="M239" s="39"/>
      <c r="N239" s="162">
        <f t="shared" si="29"/>
        <v>0</v>
      </c>
      <c r="O239" s="162">
        <f t="shared" si="30"/>
        <v>0</v>
      </c>
      <c r="P239" s="162">
        <f t="shared" si="31"/>
        <v>0</v>
      </c>
      <c r="Q239" s="162">
        <f t="shared" si="32"/>
        <v>0</v>
      </c>
      <c r="R239" s="162">
        <f t="shared" si="33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28"/>
        <v/>
      </c>
      <c r="M240" s="39"/>
      <c r="N240" s="162">
        <f t="shared" si="29"/>
        <v>0</v>
      </c>
      <c r="O240" s="162">
        <f t="shared" si="30"/>
        <v>0</v>
      </c>
      <c r="P240" s="162">
        <f t="shared" si="31"/>
        <v>0</v>
      </c>
      <c r="Q240" s="162">
        <f t="shared" si="32"/>
        <v>0</v>
      </c>
      <c r="R240" s="162">
        <f t="shared" si="33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/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28"/>
        <v/>
      </c>
      <c r="M242" s="39"/>
      <c r="N242" s="162">
        <f t="shared" si="29"/>
        <v>0</v>
      </c>
      <c r="O242" s="162">
        <f t="shared" si="30"/>
        <v>0</v>
      </c>
      <c r="P242" s="162">
        <f t="shared" si="31"/>
        <v>0</v>
      </c>
      <c r="Q242" s="162">
        <f t="shared" si="32"/>
        <v>0</v>
      </c>
      <c r="R242" s="162">
        <f t="shared" si="33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28"/>
        <v/>
      </c>
      <c r="M243" s="39"/>
      <c r="N243" s="162">
        <f t="shared" si="29"/>
        <v>0</v>
      </c>
      <c r="O243" s="162">
        <f t="shared" si="30"/>
        <v>0</v>
      </c>
      <c r="P243" s="162">
        <f t="shared" si="31"/>
        <v>0</v>
      </c>
      <c r="Q243" s="162">
        <f t="shared" si="32"/>
        <v>0</v>
      </c>
      <c r="R243" s="162">
        <f t="shared" si="33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28"/>
        <v/>
      </c>
      <c r="M244" s="39"/>
      <c r="N244" s="162">
        <f t="shared" si="29"/>
        <v>0</v>
      </c>
      <c r="O244" s="162">
        <f t="shared" si="30"/>
        <v>0</v>
      </c>
      <c r="P244" s="162">
        <f t="shared" si="31"/>
        <v>0</v>
      </c>
      <c r="Q244" s="162">
        <f t="shared" si="32"/>
        <v>0</v>
      </c>
      <c r="R244" s="162">
        <f t="shared" si="33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28"/>
        <v/>
      </c>
      <c r="M245" s="39"/>
      <c r="N245" s="162">
        <f t="shared" si="29"/>
        <v>0</v>
      </c>
      <c r="O245" s="162">
        <f t="shared" si="30"/>
        <v>0</v>
      </c>
      <c r="P245" s="162">
        <f t="shared" si="31"/>
        <v>0</v>
      </c>
      <c r="Q245" s="162">
        <f t="shared" si="32"/>
        <v>0</v>
      </c>
      <c r="R245" s="162">
        <f t="shared" si="33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28"/>
        <v/>
      </c>
      <c r="M246" s="39"/>
      <c r="N246" s="162">
        <f t="shared" si="29"/>
        <v>0</v>
      </c>
      <c r="O246" s="162">
        <f t="shared" si="30"/>
        <v>0</v>
      </c>
      <c r="P246" s="162">
        <f t="shared" si="31"/>
        <v>0</v>
      </c>
      <c r="Q246" s="162">
        <f t="shared" si="32"/>
        <v>0</v>
      </c>
      <c r="R246" s="162">
        <f t="shared" si="33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/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/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28"/>
        <v/>
      </c>
      <c r="M249" s="39"/>
      <c r="N249" s="162">
        <f t="shared" si="29"/>
        <v>0</v>
      </c>
      <c r="O249" s="162">
        <f t="shared" si="30"/>
        <v>0</v>
      </c>
      <c r="P249" s="162">
        <f t="shared" si="31"/>
        <v>0</v>
      </c>
      <c r="Q249" s="162">
        <f t="shared" si="32"/>
        <v>0</v>
      </c>
      <c r="R249" s="162">
        <f t="shared" si="33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28"/>
        <v/>
      </c>
      <c r="M250" s="39"/>
      <c r="N250" s="162">
        <f t="shared" si="29"/>
        <v>0</v>
      </c>
      <c r="O250" s="162">
        <f t="shared" si="30"/>
        <v>0</v>
      </c>
      <c r="P250" s="162">
        <f t="shared" si="31"/>
        <v>0</v>
      </c>
      <c r="Q250" s="162">
        <f t="shared" si="32"/>
        <v>0</v>
      </c>
      <c r="R250" s="162">
        <f t="shared" si="33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28"/>
        <v/>
      </c>
      <c r="M252" s="39"/>
      <c r="N252" s="162">
        <f t="shared" si="29"/>
        <v>0</v>
      </c>
      <c r="O252" s="162">
        <f t="shared" si="30"/>
        <v>0</v>
      </c>
      <c r="P252" s="162">
        <f t="shared" si="31"/>
        <v>0</v>
      </c>
      <c r="Q252" s="162">
        <f t="shared" si="32"/>
        <v>0</v>
      </c>
      <c r="R252" s="162">
        <f t="shared" si="33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/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28"/>
        <v/>
      </c>
      <c r="M255" s="39"/>
      <c r="N255" s="162">
        <f t="shared" si="29"/>
        <v>0</v>
      </c>
      <c r="O255" s="162">
        <f t="shared" si="30"/>
        <v>0</v>
      </c>
      <c r="P255" s="162">
        <f t="shared" si="31"/>
        <v>0</v>
      </c>
      <c r="Q255" s="162">
        <f t="shared" si="32"/>
        <v>0</v>
      </c>
      <c r="R255" s="162">
        <f t="shared" si="33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28"/>
        <v/>
      </c>
      <c r="M256" s="39"/>
      <c r="N256" s="162">
        <f t="shared" si="29"/>
        <v>0</v>
      </c>
      <c r="O256" s="162">
        <f t="shared" si="30"/>
        <v>0</v>
      </c>
      <c r="P256" s="162">
        <f t="shared" si="31"/>
        <v>0</v>
      </c>
      <c r="Q256" s="162">
        <f t="shared" si="32"/>
        <v>0</v>
      </c>
      <c r="R256" s="162">
        <f t="shared" si="33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/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28"/>
        <v/>
      </c>
      <c r="M259" s="39"/>
      <c r="N259" s="162">
        <f t="shared" si="29"/>
        <v>0</v>
      </c>
      <c r="O259" s="162">
        <f t="shared" si="30"/>
        <v>0</v>
      </c>
      <c r="P259" s="162">
        <f t="shared" si="31"/>
        <v>0</v>
      </c>
      <c r="Q259" s="162">
        <f t="shared" si="32"/>
        <v>0</v>
      </c>
      <c r="R259" s="162">
        <f t="shared" si="33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28"/>
        <v/>
      </c>
      <c r="M260" s="39"/>
      <c r="N260" s="162">
        <f t="shared" si="29"/>
        <v>0</v>
      </c>
      <c r="O260" s="162">
        <f t="shared" si="30"/>
        <v>0</v>
      </c>
      <c r="P260" s="162">
        <f t="shared" si="31"/>
        <v>0</v>
      </c>
      <c r="Q260" s="162">
        <f t="shared" si="32"/>
        <v>0</v>
      </c>
      <c r="R260" s="162">
        <f t="shared" si="33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/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1"/>
      <c r="J263" s="93">
        <f t="shared" ref="J263:J323" si="35">_xlfn.IFNA(INDEX($T263:$X263,1,MATCH(forecastyear,$T$5:$X$5,0)),0)</f>
        <v>0</v>
      </c>
      <c r="K263" s="161"/>
      <c r="L263" s="161" t="str">
        <f t="shared" si="28"/>
        <v/>
      </c>
      <c r="M263" s="39"/>
      <c r="N263" s="162">
        <f t="shared" si="29"/>
        <v>0</v>
      </c>
      <c r="O263" s="162">
        <f t="shared" si="30"/>
        <v>0</v>
      </c>
      <c r="P263" s="162">
        <f t="shared" si="31"/>
        <v>0</v>
      </c>
      <c r="Q263" s="162">
        <f t="shared" si="32"/>
        <v>0</v>
      </c>
      <c r="R263" s="162">
        <f t="shared" si="33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4"/>
        <v>0</v>
      </c>
      <c r="I264" s="161"/>
      <c r="J264" s="93">
        <f t="shared" si="35"/>
        <v>0</v>
      </c>
      <c r="K264" s="161"/>
      <c r="L264" s="161" t="str">
        <f t="shared" ref="L264:L323" si="36">IF(C264="","",IF(H264&gt;J264,"NON-COMPLIANT","COMPLIANT"))</f>
        <v/>
      </c>
      <c r="M264" s="39"/>
      <c r="N264" s="162">
        <f t="shared" ref="N264:N323" si="37">T264</f>
        <v>0</v>
      </c>
      <c r="O264" s="162">
        <f t="shared" ref="O264:O323" si="38">U264</f>
        <v>0</v>
      </c>
      <c r="P264" s="162">
        <f t="shared" ref="P264:P323" si="39">V264</f>
        <v>0</v>
      </c>
      <c r="Q264" s="162">
        <f t="shared" ref="Q264:Q323" si="40">W264</f>
        <v>0</v>
      </c>
      <c r="R264" s="162">
        <f t="shared" ref="R264:R323" si="41">X264</f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4"/>
        <v>0</v>
      </c>
      <c r="I266" s="161"/>
      <c r="J266" s="93">
        <f t="shared" si="35"/>
        <v>0</v>
      </c>
      <c r="K266" s="161"/>
      <c r="L266" s="161" t="str">
        <f t="shared" si="36"/>
        <v/>
      </c>
      <c r="M266" s="39"/>
      <c r="N266" s="162">
        <f t="shared" si="37"/>
        <v>0</v>
      </c>
      <c r="O266" s="162">
        <f t="shared" si="38"/>
        <v>0</v>
      </c>
      <c r="P266" s="162">
        <f t="shared" si="39"/>
        <v>0</v>
      </c>
      <c r="Q266" s="162">
        <f t="shared" si="40"/>
        <v>0</v>
      </c>
      <c r="R266" s="162">
        <f t="shared" si="41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60"/>
      <c r="D306" s="160"/>
      <c r="E306" s="71" t="s">
        <v>34</v>
      </c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60"/>
      <c r="D307" s="160"/>
      <c r="E307" s="71" t="s">
        <v>34</v>
      </c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60"/>
      <c r="D308" s="160"/>
      <c r="E308" s="71" t="s">
        <v>34</v>
      </c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60"/>
      <c r="D309" s="160"/>
      <c r="E309" s="71" t="s">
        <v>34</v>
      </c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60"/>
      <c r="D310" s="160"/>
      <c r="E310" s="71" t="s">
        <v>34</v>
      </c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60"/>
      <c r="D311" s="160"/>
      <c r="E311" s="71" t="s">
        <v>34</v>
      </c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2">
      <c r="A312" s="43"/>
      <c r="B312" s="43"/>
      <c r="C312" s="160"/>
      <c r="D312" s="160"/>
      <c r="E312" s="71" t="s">
        <v>34</v>
      </c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2">
      <c r="A313" s="43"/>
      <c r="B313" s="43"/>
      <c r="C313" s="160"/>
      <c r="D313" s="160"/>
      <c r="E313" s="71" t="s">
        <v>34</v>
      </c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2">
      <c r="A314" s="43"/>
      <c r="B314" s="43"/>
      <c r="C314" s="160"/>
      <c r="D314" s="160"/>
      <c r="E314" s="71" t="s">
        <v>34</v>
      </c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2">
      <c r="A315" s="43"/>
      <c r="B315" s="43"/>
      <c r="C315" s="160"/>
      <c r="D315" s="160"/>
      <c r="E315" s="71" t="s">
        <v>34</v>
      </c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2">
      <c r="A316" s="43"/>
      <c r="B316" s="43"/>
      <c r="C316" s="160"/>
      <c r="D316" s="160"/>
      <c r="E316" s="71" t="s">
        <v>34</v>
      </c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2">
      <c r="A317" s="43"/>
      <c r="B317" s="43"/>
      <c r="C317" s="160"/>
      <c r="D317" s="160"/>
      <c r="E317" s="71" t="s">
        <v>34</v>
      </c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2">
      <c r="A318" s="36"/>
      <c r="B318" s="36"/>
      <c r="C318" s="160"/>
      <c r="D318" s="160"/>
      <c r="E318" s="71" t="s">
        <v>34</v>
      </c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2">
      <c r="A319" s="46"/>
      <c r="B319" s="46"/>
      <c r="C319" s="160"/>
      <c r="D319" s="160"/>
      <c r="E319" s="71" t="s">
        <v>34</v>
      </c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2">
      <c r="A320" s="46"/>
      <c r="B320" s="46"/>
      <c r="C320" s="160"/>
      <c r="D320" s="160"/>
      <c r="E320" s="71" t="s">
        <v>34</v>
      </c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2">
      <c r="A321" s="36"/>
      <c r="B321" s="36"/>
      <c r="C321" s="160"/>
      <c r="D321" s="160"/>
      <c r="E321" s="71" t="s">
        <v>34</v>
      </c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60"/>
      <c r="D322" s="160"/>
      <c r="E322" s="71" t="s">
        <v>34</v>
      </c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60"/>
      <c r="D323" s="160"/>
      <c r="E323" s="71" t="s">
        <v>34</v>
      </c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E49:E323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F49:F323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S7" sqref="S7:S16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United Energy 2023–24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258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4" t="s">
        <v>203</v>
      </c>
      <c r="N4" s="244"/>
      <c r="O4" s="244"/>
      <c r="P4" s="244"/>
      <c r="Q4" s="244"/>
      <c r="R4" s="23"/>
      <c r="S4" s="244" t="s">
        <v>204</v>
      </c>
      <c r="T4" s="244"/>
      <c r="U4" s="244"/>
      <c r="V4" s="244"/>
      <c r="W4" s="244"/>
      <c r="X4" s="22"/>
      <c r="Y4" s="22"/>
      <c r="AA4" s="22"/>
      <c r="AB4" s="22"/>
      <c r="AC4" s="22"/>
    </row>
    <row r="5" spans="1:29" ht="12.75" x14ac:dyDescent="0.2">
      <c r="A5" s="25"/>
      <c r="B5" s="26" t="s">
        <v>126</v>
      </c>
      <c r="C5" s="25"/>
      <c r="D5" s="27" t="s">
        <v>184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235" t="s">
        <v>331</v>
      </c>
      <c r="D7" s="235"/>
      <c r="E7" s="236" t="s">
        <v>34</v>
      </c>
      <c r="F7" s="92"/>
      <c r="G7" s="93">
        <f t="shared" ref="G7:G36" si="0">_xlfn.IFNA(INDEX($M7:$Q7,1,MATCH(forecastyear,$M$5:$Q$5,0)),0)</f>
        <v>106.51</v>
      </c>
      <c r="H7" s="161"/>
      <c r="I7" s="93">
        <f t="shared" ref="I7:I36" si="1">_xlfn.IFNA(INDEX($S7:$W7,1,MATCH(forecastyear,$S$5:$W$5,0)),0)</f>
        <v>106.51</v>
      </c>
      <c r="J7" s="161"/>
      <c r="K7" s="161" t="str">
        <f>IF(C7="","",IF(G7&gt;I7,"NON-COMPLIANT","COMPLIANT"))</f>
        <v>COMPLIANT</v>
      </c>
      <c r="L7" s="39"/>
      <c r="M7" s="162">
        <f>S7</f>
        <v>94.24</v>
      </c>
      <c r="N7" s="162">
        <f t="shared" ref="N7:Q7" si="2">T7</f>
        <v>98.18</v>
      </c>
      <c r="O7" s="162">
        <f t="shared" si="2"/>
        <v>106.51</v>
      </c>
      <c r="P7" s="162">
        <f t="shared" si="2"/>
        <v>109.44</v>
      </c>
      <c r="Q7" s="162">
        <f t="shared" si="2"/>
        <v>112.69</v>
      </c>
      <c r="R7" s="39"/>
      <c r="S7" s="237">
        <v>94.24</v>
      </c>
      <c r="T7" s="164">
        <f>ROUND(ROUND(S7,2)*(1+'General Inputs'!K$20)*(1-'General Inputs'!K$22)+'General Inputs'!K$27,2)</f>
        <v>98.18</v>
      </c>
      <c r="U7" s="164">
        <f>ROUND(T7*(1+'General Inputs'!L$20)*(1-'General Inputs'!L$22)+'General Inputs'!L$27,2)</f>
        <v>106.51</v>
      </c>
      <c r="V7" s="164">
        <f>ROUND(U7*(1+'General Inputs'!M$20)*(1-'General Inputs'!M$22)+'General Inputs'!M$27,2)</f>
        <v>109.44</v>
      </c>
      <c r="W7" s="164">
        <f>ROUND(V7*(1+'General Inputs'!N$20)*(1-'General Inputs'!N$22)+'General Inputs'!N$27,2)</f>
        <v>112.69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235" t="s">
        <v>332</v>
      </c>
      <c r="D8" s="235"/>
      <c r="E8" s="236" t="s">
        <v>34</v>
      </c>
      <c r="F8" s="92"/>
      <c r="G8" s="93">
        <f t="shared" si="0"/>
        <v>191.18</v>
      </c>
      <c r="H8" s="161"/>
      <c r="I8" s="93">
        <f t="shared" si="1"/>
        <v>191.18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169.14</v>
      </c>
      <c r="N8" s="162">
        <f t="shared" ref="N8:N36" si="5">T8</f>
        <v>176.22</v>
      </c>
      <c r="O8" s="162">
        <f t="shared" ref="O8:O36" si="6">U8</f>
        <v>191.18</v>
      </c>
      <c r="P8" s="162">
        <f t="shared" ref="P8:P36" si="7">V8</f>
        <v>196.43</v>
      </c>
      <c r="Q8" s="162">
        <f t="shared" ref="Q8:Q36" si="8">W8</f>
        <v>202.26</v>
      </c>
      <c r="R8" s="39"/>
      <c r="S8" s="237">
        <v>169.14</v>
      </c>
      <c r="T8" s="164">
        <f>ROUND(ROUND(S8,2)*(1+'General Inputs'!K$20)*(1-'General Inputs'!K$22)+'General Inputs'!K$27,2)</f>
        <v>176.22</v>
      </c>
      <c r="U8" s="164">
        <f>ROUND(T8*(1+'General Inputs'!L$20)*(1-'General Inputs'!L$22)+'General Inputs'!L$27,2)</f>
        <v>191.18</v>
      </c>
      <c r="V8" s="164">
        <f>ROUND(U8*(1+'General Inputs'!M$20)*(1-'General Inputs'!M$22)+'General Inputs'!M$27,2)</f>
        <v>196.43</v>
      </c>
      <c r="W8" s="164">
        <f>ROUND(V8*(1+'General Inputs'!N$20)*(1-'General Inputs'!N$22)+'General Inputs'!N$27,2)</f>
        <v>202.26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235" t="s">
        <v>333</v>
      </c>
      <c r="D9" s="235"/>
      <c r="E9" s="236" t="s">
        <v>34</v>
      </c>
      <c r="F9" s="92"/>
      <c r="G9" s="93">
        <f t="shared" si="0"/>
        <v>197.29</v>
      </c>
      <c r="H9" s="161"/>
      <c r="I9" s="93">
        <f t="shared" si="1"/>
        <v>197.29</v>
      </c>
      <c r="J9" s="161"/>
      <c r="K9" s="161" t="str">
        <f t="shared" si="3"/>
        <v>COMPLIANT</v>
      </c>
      <c r="L9" s="39"/>
      <c r="M9" s="162">
        <f t="shared" si="4"/>
        <v>174.55</v>
      </c>
      <c r="N9" s="162">
        <f t="shared" si="5"/>
        <v>181.85</v>
      </c>
      <c r="O9" s="162">
        <f t="shared" si="6"/>
        <v>197.29</v>
      </c>
      <c r="P9" s="162">
        <f t="shared" si="7"/>
        <v>202.71</v>
      </c>
      <c r="Q9" s="162">
        <f t="shared" si="8"/>
        <v>208.73</v>
      </c>
      <c r="R9" s="39"/>
      <c r="S9" s="237">
        <v>174.55</v>
      </c>
      <c r="T9" s="164">
        <f>ROUND(ROUND(S9,2)*(1+'General Inputs'!K$20)*(1-'General Inputs'!K$22)+'General Inputs'!K$27,2)</f>
        <v>181.85</v>
      </c>
      <c r="U9" s="164">
        <f>ROUND(T9*(1+'General Inputs'!L$20)*(1-'General Inputs'!L$22)+'General Inputs'!L$27,2)</f>
        <v>197.29</v>
      </c>
      <c r="V9" s="164">
        <f>ROUND(U9*(1+'General Inputs'!M$20)*(1-'General Inputs'!M$22)+'General Inputs'!M$27,2)</f>
        <v>202.71</v>
      </c>
      <c r="W9" s="164">
        <f>ROUND(V9*(1+'General Inputs'!N$20)*(1-'General Inputs'!N$22)+'General Inputs'!N$27,2)</f>
        <v>208.73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235" t="s">
        <v>334</v>
      </c>
      <c r="D10" s="235"/>
      <c r="E10" s="236" t="s">
        <v>34</v>
      </c>
      <c r="F10" s="92"/>
      <c r="G10" s="93">
        <f t="shared" si="0"/>
        <v>173.1</v>
      </c>
      <c r="H10" s="161"/>
      <c r="I10" s="93">
        <f t="shared" si="1"/>
        <v>173.1</v>
      </c>
      <c r="J10" s="161"/>
      <c r="K10" s="161" t="str">
        <f t="shared" si="3"/>
        <v>COMPLIANT</v>
      </c>
      <c r="L10" s="39"/>
      <c r="M10" s="162">
        <f t="shared" si="4"/>
        <v>153.15</v>
      </c>
      <c r="N10" s="162">
        <f t="shared" si="5"/>
        <v>159.56</v>
      </c>
      <c r="O10" s="162">
        <f t="shared" si="6"/>
        <v>173.1</v>
      </c>
      <c r="P10" s="162">
        <f t="shared" si="7"/>
        <v>177.85</v>
      </c>
      <c r="Q10" s="162">
        <f t="shared" si="8"/>
        <v>183.13</v>
      </c>
      <c r="R10" s="39"/>
      <c r="S10" s="237">
        <v>153.15</v>
      </c>
      <c r="T10" s="164">
        <f>ROUND(ROUND(S10,2)*(1+'General Inputs'!K$20)*(1-'General Inputs'!K$22)+'General Inputs'!K$27,2)</f>
        <v>159.56</v>
      </c>
      <c r="U10" s="164">
        <f>ROUND(T10*(1+'General Inputs'!L$20)*(1-'General Inputs'!L$22)+'General Inputs'!L$27,2)</f>
        <v>173.1</v>
      </c>
      <c r="V10" s="164">
        <f>ROUND(U10*(1+'General Inputs'!M$20)*(1-'General Inputs'!M$22)+'General Inputs'!M$27,2)</f>
        <v>177.85</v>
      </c>
      <c r="W10" s="164">
        <f>ROUND(V10*(1+'General Inputs'!N$20)*(1-'General Inputs'!N$22)+'General Inputs'!N$27,2)</f>
        <v>183.13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235" t="s">
        <v>335</v>
      </c>
      <c r="D11" s="235"/>
      <c r="E11" s="236" t="s">
        <v>34</v>
      </c>
      <c r="F11" s="92"/>
      <c r="G11" s="93">
        <f t="shared" si="0"/>
        <v>226.35</v>
      </c>
      <c r="H11" s="161"/>
      <c r="I11" s="93">
        <f t="shared" si="1"/>
        <v>226.35</v>
      </c>
      <c r="J11" s="161"/>
      <c r="K11" s="161" t="str">
        <f t="shared" si="3"/>
        <v>COMPLIANT</v>
      </c>
      <c r="L11" s="39"/>
      <c r="M11" s="162">
        <f t="shared" si="4"/>
        <v>200.26</v>
      </c>
      <c r="N11" s="162">
        <f t="shared" si="5"/>
        <v>208.64</v>
      </c>
      <c r="O11" s="162">
        <f t="shared" si="6"/>
        <v>226.35</v>
      </c>
      <c r="P11" s="162">
        <f t="shared" si="7"/>
        <v>232.57</v>
      </c>
      <c r="Q11" s="162">
        <f t="shared" si="8"/>
        <v>239.48</v>
      </c>
      <c r="R11" s="39"/>
      <c r="S11" s="237">
        <v>200.26</v>
      </c>
      <c r="T11" s="164">
        <f>ROUND(ROUND(S11,2)*(1+'General Inputs'!K$20)*(1-'General Inputs'!K$22)+'General Inputs'!K$27,2)</f>
        <v>208.64</v>
      </c>
      <c r="U11" s="164">
        <f>ROUND(T11*(1+'General Inputs'!L$20)*(1-'General Inputs'!L$22)+'General Inputs'!L$27,2)</f>
        <v>226.35</v>
      </c>
      <c r="V11" s="164">
        <f>ROUND(U11*(1+'General Inputs'!M$20)*(1-'General Inputs'!M$22)+'General Inputs'!M$27,2)</f>
        <v>232.57</v>
      </c>
      <c r="W11" s="164">
        <f>ROUND(V11*(1+'General Inputs'!N$20)*(1-'General Inputs'!N$22)+'General Inputs'!N$27,2)</f>
        <v>239.48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235"/>
      <c r="D12" s="235"/>
      <c r="E12" s="236" t="s">
        <v>34</v>
      </c>
      <c r="F12" s="92"/>
      <c r="G12" s="93">
        <f t="shared" si="0"/>
        <v>0</v>
      </c>
      <c r="H12" s="161"/>
      <c r="I12" s="93">
        <f t="shared" si="1"/>
        <v>0</v>
      </c>
      <c r="J12" s="161"/>
      <c r="K12" s="161" t="str">
        <f t="shared" si="3"/>
        <v/>
      </c>
      <c r="L12" s="39"/>
      <c r="M12" s="162">
        <f t="shared" si="4"/>
        <v>0</v>
      </c>
      <c r="N12" s="162">
        <f t="shared" si="5"/>
        <v>0</v>
      </c>
      <c r="O12" s="162">
        <f t="shared" si="6"/>
        <v>0</v>
      </c>
      <c r="P12" s="162">
        <f t="shared" si="7"/>
        <v>0</v>
      </c>
      <c r="Q12" s="162">
        <f t="shared" si="8"/>
        <v>0</v>
      </c>
      <c r="R12" s="39"/>
      <c r="S12" s="237"/>
      <c r="T12" s="164">
        <f>ROUND(ROUND(S12,2)*(1+'General Inputs'!K$20)*(1-'General Inputs'!K$22)+'General Inputs'!K$27,2)</f>
        <v>0</v>
      </c>
      <c r="U12" s="164">
        <f>ROUND(T12*(1+'General Inputs'!L$20)*(1-'General Inputs'!L$22)+'General Inputs'!L$27,2)</f>
        <v>0</v>
      </c>
      <c r="V12" s="164">
        <f>ROUND(U12*(1+'General Inputs'!M$20)*(1-'General Inputs'!M$22)+'General Inputs'!M$27,2)</f>
        <v>0</v>
      </c>
      <c r="W12" s="164">
        <f>ROUND(V12*(1+'General Inputs'!N$20)*(1-'General Inputs'!N$22)+'General Inputs'!N$27,2)</f>
        <v>0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235" t="s">
        <v>336</v>
      </c>
      <c r="D13" s="235"/>
      <c r="E13" s="236" t="s">
        <v>34</v>
      </c>
      <c r="F13" s="92"/>
      <c r="G13" s="93">
        <f t="shared" si="0"/>
        <v>235.34</v>
      </c>
      <c r="H13" s="161"/>
      <c r="I13" s="93">
        <f t="shared" si="1"/>
        <v>235.34</v>
      </c>
      <c r="J13" s="161"/>
      <c r="K13" s="161" t="str">
        <f t="shared" si="3"/>
        <v>COMPLIANT</v>
      </c>
      <c r="L13" s="39"/>
      <c r="M13" s="162">
        <f t="shared" si="4"/>
        <v>208.22</v>
      </c>
      <c r="N13" s="162">
        <f t="shared" si="5"/>
        <v>216.93</v>
      </c>
      <c r="O13" s="162">
        <f t="shared" si="6"/>
        <v>235.34</v>
      </c>
      <c r="P13" s="162">
        <f t="shared" si="7"/>
        <v>241.8</v>
      </c>
      <c r="Q13" s="162">
        <f t="shared" si="8"/>
        <v>248.98</v>
      </c>
      <c r="R13" s="39"/>
      <c r="S13" s="237">
        <v>208.22</v>
      </c>
      <c r="T13" s="164">
        <f>ROUND(ROUND(S13,2)*(1+'General Inputs'!K$20)*(1-'General Inputs'!K$22)+'General Inputs'!K$27,2)</f>
        <v>216.93</v>
      </c>
      <c r="U13" s="164">
        <f>ROUND(T13*(1+'General Inputs'!L$20)*(1-'General Inputs'!L$22)+'General Inputs'!L$27,2)</f>
        <v>235.34</v>
      </c>
      <c r="V13" s="164">
        <f>ROUND(U13*(1+'General Inputs'!M$20)*(1-'General Inputs'!M$22)+'General Inputs'!M$27,2)</f>
        <v>241.8</v>
      </c>
      <c r="W13" s="164">
        <f>ROUND(V13*(1+'General Inputs'!N$20)*(1-'General Inputs'!N$22)+'General Inputs'!N$27,2)</f>
        <v>248.98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235" t="s">
        <v>337</v>
      </c>
      <c r="D14" s="235"/>
      <c r="E14" s="236" t="s">
        <v>34</v>
      </c>
      <c r="F14" s="92"/>
      <c r="G14" s="93">
        <f t="shared" si="0"/>
        <v>254.49</v>
      </c>
      <c r="H14" s="161"/>
      <c r="I14" s="93">
        <f t="shared" si="1"/>
        <v>254.49</v>
      </c>
      <c r="J14" s="161"/>
      <c r="K14" s="161" t="str">
        <f t="shared" si="3"/>
        <v>COMPLIANT</v>
      </c>
      <c r="L14" s="39"/>
      <c r="M14" s="162">
        <f t="shared" si="4"/>
        <v>225.16</v>
      </c>
      <c r="N14" s="162">
        <f t="shared" si="5"/>
        <v>234.58</v>
      </c>
      <c r="O14" s="162">
        <f t="shared" si="6"/>
        <v>254.49</v>
      </c>
      <c r="P14" s="162">
        <f t="shared" si="7"/>
        <v>261.48</v>
      </c>
      <c r="Q14" s="162">
        <f t="shared" si="8"/>
        <v>269.24</v>
      </c>
      <c r="R14" s="39"/>
      <c r="S14" s="237">
        <v>225.16</v>
      </c>
      <c r="T14" s="164">
        <f>ROUND(ROUND(S14,2)*(1+'General Inputs'!K$20)*(1-'General Inputs'!K$22)+'General Inputs'!K$27,2)</f>
        <v>234.58</v>
      </c>
      <c r="U14" s="164">
        <f>ROUND(T14*(1+'General Inputs'!L$20)*(1-'General Inputs'!L$22)+'General Inputs'!L$27,2)</f>
        <v>254.49</v>
      </c>
      <c r="V14" s="164">
        <f>ROUND(U14*(1+'General Inputs'!M$20)*(1-'General Inputs'!M$22)+'General Inputs'!M$27,2)</f>
        <v>261.48</v>
      </c>
      <c r="W14" s="164">
        <f>ROUND(V14*(1+'General Inputs'!N$20)*(1-'General Inputs'!N$22)+'General Inputs'!N$27,2)</f>
        <v>269.24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235" t="s">
        <v>338</v>
      </c>
      <c r="D15" s="235"/>
      <c r="E15" s="236" t="s">
        <v>34</v>
      </c>
      <c r="F15" s="92"/>
      <c r="G15" s="93">
        <f t="shared" si="0"/>
        <v>258.63</v>
      </c>
      <c r="H15" s="161"/>
      <c r="I15" s="93">
        <f t="shared" si="1"/>
        <v>258.63</v>
      </c>
      <c r="J15" s="161"/>
      <c r="K15" s="161" t="str">
        <f t="shared" si="3"/>
        <v>COMPLIANT</v>
      </c>
      <c r="L15" s="39"/>
      <c r="M15" s="162">
        <f t="shared" si="4"/>
        <v>228.82</v>
      </c>
      <c r="N15" s="162">
        <f t="shared" si="5"/>
        <v>238.39</v>
      </c>
      <c r="O15" s="162">
        <f t="shared" si="6"/>
        <v>258.63</v>
      </c>
      <c r="P15" s="162">
        <f t="shared" si="7"/>
        <v>265.73</v>
      </c>
      <c r="Q15" s="162">
        <f t="shared" si="8"/>
        <v>273.62</v>
      </c>
      <c r="R15" s="39"/>
      <c r="S15" s="237">
        <v>228.82</v>
      </c>
      <c r="T15" s="164">
        <f>ROUND(ROUND(S15,2)*(1+'General Inputs'!K$20)*(1-'General Inputs'!K$22)+'General Inputs'!K$27,2)</f>
        <v>238.39</v>
      </c>
      <c r="U15" s="164">
        <f>ROUND(T15*(1+'General Inputs'!L$20)*(1-'General Inputs'!L$22)+'General Inputs'!L$27,2)</f>
        <v>258.63</v>
      </c>
      <c r="V15" s="164">
        <f>ROUND(U15*(1+'General Inputs'!M$20)*(1-'General Inputs'!M$22)+'General Inputs'!M$27,2)</f>
        <v>265.73</v>
      </c>
      <c r="W15" s="164">
        <f>ROUND(V15*(1+'General Inputs'!N$20)*(1-'General Inputs'!N$22)+'General Inputs'!N$27,2)</f>
        <v>273.62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235" t="s">
        <v>339</v>
      </c>
      <c r="D16" s="235"/>
      <c r="E16" s="236" t="s">
        <v>34</v>
      </c>
      <c r="F16" s="92"/>
      <c r="G16" s="93">
        <f t="shared" si="0"/>
        <v>363.36</v>
      </c>
      <c r="H16" s="161"/>
      <c r="I16" s="93">
        <f t="shared" si="1"/>
        <v>363.36</v>
      </c>
      <c r="J16" s="161"/>
      <c r="K16" s="161" t="str">
        <f t="shared" si="3"/>
        <v>COMPLIANT</v>
      </c>
      <c r="L16" s="39"/>
      <c r="M16" s="162">
        <f t="shared" si="4"/>
        <v>321.48</v>
      </c>
      <c r="N16" s="162">
        <f t="shared" si="5"/>
        <v>334.93</v>
      </c>
      <c r="O16" s="162">
        <f t="shared" si="6"/>
        <v>363.36</v>
      </c>
      <c r="P16" s="162">
        <f t="shared" si="7"/>
        <v>373.34</v>
      </c>
      <c r="Q16" s="162">
        <f t="shared" si="8"/>
        <v>384.43</v>
      </c>
      <c r="R16" s="39"/>
      <c r="S16" s="237">
        <v>321.48</v>
      </c>
      <c r="T16" s="164">
        <f>ROUND(ROUND(S16,2)*(1+'General Inputs'!K$20)*(1-'General Inputs'!K$22)+'General Inputs'!K$27,2)</f>
        <v>334.93</v>
      </c>
      <c r="U16" s="164">
        <f>ROUND(T16*(1+'General Inputs'!L$20)*(1-'General Inputs'!L$22)+'General Inputs'!L$27,2)</f>
        <v>363.36</v>
      </c>
      <c r="V16" s="164">
        <f>ROUND(U16*(1+'General Inputs'!M$20)*(1-'General Inputs'!M$22)+'General Inputs'!M$27,2)</f>
        <v>373.34</v>
      </c>
      <c r="W16" s="164">
        <f>ROUND(V16*(1+'General Inputs'!N$20)*(1-'General Inputs'!N$22)+'General Inputs'!N$27,2)</f>
        <v>384.43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235"/>
      <c r="D17" s="235"/>
      <c r="E17" s="236"/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163"/>
      <c r="T17" s="164">
        <f>ROUND(ROUND(S17,2)*(1+'General Inputs'!K$20)*(1-'General Inputs'!K$22)+'General Inputs'!K$27,2)</f>
        <v>0</v>
      </c>
      <c r="U17" s="164">
        <f>ROUND(T17*(1+'General Inputs'!L$20)*(1-'General Inputs'!L$22)+'General Inputs'!L$27,2)</f>
        <v>0</v>
      </c>
      <c r="V17" s="164">
        <f>ROUND(U17*(1+'General Inputs'!M$20)*(1-'General Inputs'!M$22)+'General Inputs'!M$27,2)</f>
        <v>0</v>
      </c>
      <c r="W17" s="164">
        <f>ROUND(V17*(1+'General Inputs'!N$20)*(1-'General Inputs'!N$22)+'General Inputs'!N$27,2)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hidden="1" outlineLevel="1" x14ac:dyDescent="0.2">
      <c r="A18" s="36"/>
      <c r="B18" s="36"/>
      <c r="C18" s="160"/>
      <c r="D18" s="160"/>
      <c r="E18" s="71" t="s">
        <v>34</v>
      </c>
      <c r="F18" s="92"/>
      <c r="G18" s="93">
        <f t="shared" si="0"/>
        <v>0</v>
      </c>
      <c r="H18" s="161"/>
      <c r="I18" s="93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Inputs'!K$27,2)</f>
        <v>0</v>
      </c>
      <c r="U18" s="164">
        <f>ROUND(T18*(1+'General Inputs'!L$20)*(1-'General Inputs'!L$22)+'General Inputs'!L$27,2)</f>
        <v>0</v>
      </c>
      <c r="V18" s="164">
        <f>ROUND(U18*(1+'General Inputs'!M$20)*(1-'General Inputs'!M$22)+'General Inputs'!M$27,2)</f>
        <v>0</v>
      </c>
      <c r="W18" s="164">
        <f>ROUND(V18*(1+'General Inputs'!N$20)*(1-'General Inputs'!N$22)+'General Inputs'!N$27,2)</f>
        <v>0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 t="s">
        <v>34</v>
      </c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Inputs'!K$27,2)</f>
        <v>0</v>
      </c>
      <c r="U19" s="164">
        <f>ROUND(T19*(1+'General Inputs'!L$20)*(1-'General Inputs'!L$22)+'General Inputs'!L$27,2)</f>
        <v>0</v>
      </c>
      <c r="V19" s="164">
        <f>ROUND(U19*(1+'General Inputs'!M$20)*(1-'General Inputs'!M$22)+'General Inputs'!M$27,2)</f>
        <v>0</v>
      </c>
      <c r="W19" s="164">
        <f>ROUND(V19*(1+'General Inputs'!N$20)*(1-'General Inputs'!N$22)+'General Inputs'!N$27,2)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34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Inputs'!K$27,2)</f>
        <v>0</v>
      </c>
      <c r="U20" s="164">
        <f>ROUND(T20*(1+'General Inputs'!L$20)*(1-'General Inputs'!L$22)+'General Inputs'!L$27,2)</f>
        <v>0</v>
      </c>
      <c r="V20" s="164">
        <f>ROUND(U20*(1+'General Inputs'!M$20)*(1-'General Inputs'!M$22)+'General Inputs'!M$27,2)</f>
        <v>0</v>
      </c>
      <c r="W20" s="164">
        <f>ROUND(V20*(1+'General Inputs'!N$20)*(1-'General Inputs'!N$22)+'General Inputs'!N$27,2)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34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Inputs'!K$27,2)</f>
        <v>0</v>
      </c>
      <c r="U21" s="164">
        <f>ROUND(T21*(1+'General Inputs'!L$20)*(1-'General Inputs'!L$22)+'General Inputs'!L$27,2)</f>
        <v>0</v>
      </c>
      <c r="V21" s="164">
        <f>ROUND(U21*(1+'General Inputs'!M$20)*(1-'General Inputs'!M$22)+'General Inputs'!M$27,2)</f>
        <v>0</v>
      </c>
      <c r="W21" s="164">
        <f>ROUND(V21*(1+'General Inputs'!N$20)*(1-'General Inputs'!N$22)+'General Inputs'!N$27,2)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34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34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34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34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34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34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34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34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34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34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34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34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34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34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34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3"/>
      <c r="M41" s="168"/>
      <c r="N41" s="168"/>
      <c r="O41" s="168"/>
      <c r="P41" s="168"/>
      <c r="Q41" s="168"/>
    </row>
    <row r="42" spans="1:29" hidden="1" x14ac:dyDescent="0.2">
      <c r="L42" s="163"/>
      <c r="M42" s="168"/>
      <c r="N42" s="168"/>
      <c r="O42" s="168"/>
      <c r="P42" s="168"/>
      <c r="Q42" s="168"/>
    </row>
    <row r="43" spans="1:29" hidden="1" x14ac:dyDescent="0.2">
      <c r="L43" s="163"/>
      <c r="M43" s="168"/>
      <c r="N43" s="168"/>
      <c r="O43" s="168"/>
      <c r="P43" s="168"/>
      <c r="Q43" s="168"/>
    </row>
    <row r="44" spans="1:29" hidden="1" x14ac:dyDescent="0.2">
      <c r="L44" s="163"/>
      <c r="M44" s="168"/>
      <c r="N44" s="168"/>
      <c r="O44" s="168"/>
      <c r="P44" s="168"/>
      <c r="Q44" s="168"/>
    </row>
    <row r="45" spans="1:29" hidden="1" x14ac:dyDescent="0.2">
      <c r="L45" s="163"/>
      <c r="M45" s="168"/>
      <c r="N45" s="168"/>
      <c r="O45" s="168"/>
      <c r="P45" s="168"/>
      <c r="Q45" s="168"/>
    </row>
    <row r="46" spans="1:29" hidden="1" x14ac:dyDescent="0.2">
      <c r="L46" s="163"/>
      <c r="M46" s="168"/>
      <c r="N46" s="168"/>
      <c r="O46" s="168"/>
      <c r="P46" s="168"/>
      <c r="Q46" s="168"/>
    </row>
    <row r="47" spans="1:29" hidden="1" x14ac:dyDescent="0.2">
      <c r="L47" s="163"/>
      <c r="M47" s="168"/>
      <c r="N47" s="168"/>
      <c r="O47" s="168"/>
      <c r="P47" s="168"/>
      <c r="Q47" s="168"/>
    </row>
    <row r="48" spans="1:29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E18:E36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topLeftCell="A7" zoomScaleNormal="100" workbookViewId="0">
      <selection activeCell="C45" sqref="C45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United Energy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258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4" t="s">
        <v>203</v>
      </c>
      <c r="O4" s="244"/>
      <c r="P4" s="244"/>
      <c r="Q4" s="244"/>
      <c r="R4" s="244"/>
      <c r="S4" s="23"/>
      <c r="T4" s="244" t="s">
        <v>204</v>
      </c>
      <c r="U4" s="244"/>
      <c r="V4" s="244"/>
      <c r="W4" s="244"/>
      <c r="X4" s="244"/>
      <c r="Y4" s="24"/>
      <c r="Z4" s="244" t="s">
        <v>205</v>
      </c>
      <c r="AA4" s="244"/>
      <c r="AB4" s="244"/>
      <c r="AC4" s="244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184</v>
      </c>
      <c r="E5" s="27" t="str">
        <f>'Ancillary Network Services'!E5</f>
        <v>Unit</v>
      </c>
      <c r="F5" s="27" t="s">
        <v>186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235" t="s">
        <v>340</v>
      </c>
      <c r="D7" s="235"/>
      <c r="E7" s="236" t="s">
        <v>34</v>
      </c>
      <c r="F7" s="236" t="s">
        <v>214</v>
      </c>
      <c r="G7" s="92"/>
      <c r="H7" s="93">
        <f t="shared" ref="H7:H70" si="0">_xlfn.IFNA(INDEX($N7:$R7,1,MATCH(forecastyear,$N$5:$R$5,0)),0)</f>
        <v>89.4</v>
      </c>
      <c r="I7" s="161"/>
      <c r="J7" s="93">
        <f t="shared" ref="J7:J70" si="1">_xlfn.IFNA(INDEX($T7:$X7,1,MATCH(forecastyear,$T$5:$X$5,0)),0)</f>
        <v>89.4</v>
      </c>
      <c r="K7" s="161"/>
      <c r="L7" s="161" t="str">
        <f>IF(C7="","",IF(H7&gt;J7,"NON-COMPLIANT","COMPLIANT"))</f>
        <v>COMPLIANT</v>
      </c>
      <c r="M7" s="39"/>
      <c r="N7" s="162">
        <f>T7</f>
        <v>95.85</v>
      </c>
      <c r="O7" s="162">
        <f t="shared" ref="O7:R7" si="2">U7</f>
        <v>93.55</v>
      </c>
      <c r="P7" s="162">
        <f t="shared" si="2"/>
        <v>89.4</v>
      </c>
      <c r="Q7" s="162">
        <f t="shared" si="2"/>
        <v>92.08</v>
      </c>
      <c r="R7" s="162">
        <f t="shared" si="2"/>
        <v>93.77</v>
      </c>
      <c r="S7" s="39"/>
      <c r="T7" s="237">
        <v>95.85</v>
      </c>
      <c r="U7" s="164">
        <f>ROUND(ROUND(T7,2)*(1+'General Inputs'!K$20)*(1-Z7)+'General Inputs'!K$28,2)</f>
        <v>93.55</v>
      </c>
      <c r="V7" s="164">
        <f>ROUND(ROUND(U7,2)*(1+'General Inputs'!L$20)*(1-AA7)+'General Inputs'!L$28,2)</f>
        <v>89.4</v>
      </c>
      <c r="W7" s="164">
        <f>ROUND(ROUND(V7,2)*(1+'General Inputs'!M$20)*(1-AB7)+'General Inputs'!M$28,2)</f>
        <v>92.08</v>
      </c>
      <c r="X7" s="164">
        <f>ROUND(ROUND(W7,2)*(1+'General Inputs'!N$20)*(1-AC7)+'General Inputs'!N$28,2)</f>
        <v>93.77</v>
      </c>
      <c r="Y7" s="165"/>
      <c r="Z7" s="238">
        <v>5.7005781672408995E-2</v>
      </c>
      <c r="AA7" s="238">
        <v>0.11378041495592439</v>
      </c>
      <c r="AB7" s="238">
        <v>-9.7452389424472763E-3</v>
      </c>
      <c r="AC7" s="238">
        <v>1.6105359874823977E-3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235" t="s">
        <v>341</v>
      </c>
      <c r="D8" s="235"/>
      <c r="E8" s="236" t="s">
        <v>34</v>
      </c>
      <c r="F8" s="236" t="s">
        <v>214</v>
      </c>
      <c r="G8" s="92"/>
      <c r="H8" s="93">
        <f t="shared" si="0"/>
        <v>138.04</v>
      </c>
      <c r="I8" s="161"/>
      <c r="J8" s="93">
        <f t="shared" si="1"/>
        <v>138.04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132.08000000000001</v>
      </c>
      <c r="O8" s="162">
        <f t="shared" ref="O8:O71" si="5">U8</f>
        <v>131.35</v>
      </c>
      <c r="P8" s="162">
        <f t="shared" ref="P8:P71" si="6">V8</f>
        <v>138.04</v>
      </c>
      <c r="Q8" s="162">
        <f t="shared" ref="Q8:Q71" si="7">W8</f>
        <v>141.87</v>
      </c>
      <c r="R8" s="162">
        <f t="shared" ref="R8:R71" si="8">X8</f>
        <v>144.6</v>
      </c>
      <c r="S8" s="39"/>
      <c r="T8" s="237">
        <v>132.08000000000001</v>
      </c>
      <c r="U8" s="164">
        <f>ROUND(ROUND(T8,2)*(1+'General Inputs'!K$20)*(1-Z8)+'General Inputs'!K$28,2)</f>
        <v>131.35</v>
      </c>
      <c r="V8" s="164">
        <f>ROUND(ROUND(U8,2)*(1+'General Inputs'!L$20)*(1-AA8)+'General Inputs'!L$28,2)</f>
        <v>138.04</v>
      </c>
      <c r="W8" s="164">
        <f>ROUND(ROUND(V8,2)*(1+'General Inputs'!M$20)*(1-AB8)+'General Inputs'!M$28,2)</f>
        <v>141.87</v>
      </c>
      <c r="X8" s="164">
        <f>ROUND(ROUND(W8,2)*(1+'General Inputs'!N$20)*(1-AC8)+'General Inputs'!N$28,2)</f>
        <v>144.6</v>
      </c>
      <c r="Y8" s="165"/>
      <c r="Z8" s="238">
        <v>3.9107074696066779E-2</v>
      </c>
      <c r="AA8" s="238">
        <v>2.5389926447777045E-2</v>
      </c>
      <c r="AB8" s="238">
        <v>-7.6027961148059653E-3</v>
      </c>
      <c r="AC8" s="238">
        <v>7.4945184575103685E-4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235" t="s">
        <v>342</v>
      </c>
      <c r="D9" s="235"/>
      <c r="E9" s="236" t="s">
        <v>34</v>
      </c>
      <c r="F9" s="236" t="s">
        <v>214</v>
      </c>
      <c r="G9" s="92"/>
      <c r="H9" s="93">
        <f t="shared" si="0"/>
        <v>138.91999999999999</v>
      </c>
      <c r="I9" s="161"/>
      <c r="J9" s="93">
        <f t="shared" si="1"/>
        <v>138.91999999999999</v>
      </c>
      <c r="K9" s="161"/>
      <c r="L9" s="161" t="str">
        <f t="shared" si="3"/>
        <v>COMPLIANT</v>
      </c>
      <c r="M9" s="39"/>
      <c r="N9" s="162">
        <f t="shared" si="4"/>
        <v>134.87</v>
      </c>
      <c r="O9" s="162">
        <f t="shared" si="5"/>
        <v>133.91</v>
      </c>
      <c r="P9" s="162">
        <f t="shared" si="6"/>
        <v>138.91999999999999</v>
      </c>
      <c r="Q9" s="162">
        <f t="shared" si="7"/>
        <v>142.77000000000001</v>
      </c>
      <c r="R9" s="162">
        <f t="shared" si="8"/>
        <v>145.49</v>
      </c>
      <c r="S9" s="39"/>
      <c r="T9" s="237">
        <v>134.87</v>
      </c>
      <c r="U9" s="164">
        <f>ROUND(ROUND(T9,2)*(1+'General Inputs'!K$20)*(1-Z9)+'General Inputs'!K$28,2)</f>
        <v>133.91</v>
      </c>
      <c r="V9" s="164">
        <f>ROUND(ROUND(U9,2)*(1+'General Inputs'!L$20)*(1-AA9)+'General Inputs'!L$28,2)</f>
        <v>138.91999999999999</v>
      </c>
      <c r="W9" s="164">
        <f>ROUND(ROUND(V9,2)*(1+'General Inputs'!M$20)*(1-AB9)+'General Inputs'!M$28,2)</f>
        <v>142.77000000000001</v>
      </c>
      <c r="X9" s="164">
        <f>ROUND(ROUND(W9,2)*(1+'General Inputs'!N$20)*(1-AC9)+'General Inputs'!N$28,2)</f>
        <v>145.49</v>
      </c>
      <c r="Y9" s="165"/>
      <c r="Z9" s="238">
        <v>4.0686777211369707E-2</v>
      </c>
      <c r="AA9" s="238">
        <v>3.7966268421322114E-2</v>
      </c>
      <c r="AB9" s="238">
        <v>-7.5345980532661727E-3</v>
      </c>
      <c r="AC9" s="238">
        <v>8.9779489075514363E-4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235" t="s">
        <v>343</v>
      </c>
      <c r="D10" s="235"/>
      <c r="E10" s="236" t="s">
        <v>34</v>
      </c>
      <c r="F10" s="236" t="s">
        <v>214</v>
      </c>
      <c r="G10" s="92"/>
      <c r="H10" s="93">
        <f t="shared" si="0"/>
        <v>115.32</v>
      </c>
      <c r="I10" s="161"/>
      <c r="J10" s="93">
        <f t="shared" si="1"/>
        <v>115.32</v>
      </c>
      <c r="K10" s="161"/>
      <c r="L10" s="161" t="str">
        <f t="shared" si="3"/>
        <v>COMPLIANT</v>
      </c>
      <c r="M10" s="39"/>
      <c r="N10" s="162">
        <f t="shared" si="4"/>
        <v>123.64</v>
      </c>
      <c r="O10" s="162">
        <f t="shared" si="5"/>
        <v>120.67</v>
      </c>
      <c r="P10" s="162">
        <f t="shared" si="6"/>
        <v>115.32</v>
      </c>
      <c r="Q10" s="162">
        <f t="shared" si="7"/>
        <v>118.77</v>
      </c>
      <c r="R10" s="162">
        <f t="shared" si="8"/>
        <v>120.95</v>
      </c>
      <c r="S10" s="39"/>
      <c r="T10" s="237">
        <v>123.64</v>
      </c>
      <c r="U10" s="164">
        <f>ROUND(ROUND(T10,2)*(1+'General Inputs'!K$20)*(1-Z10)+'General Inputs'!K$28,2)</f>
        <v>120.67</v>
      </c>
      <c r="V10" s="164">
        <f>ROUND(ROUND(U10,2)*(1+'General Inputs'!L$20)*(1-AA10)+'General Inputs'!L$28,2)</f>
        <v>115.32</v>
      </c>
      <c r="W10" s="164">
        <f>ROUND(ROUND(V10,2)*(1+'General Inputs'!M$20)*(1-AB10)+'General Inputs'!M$28,2)</f>
        <v>118.77</v>
      </c>
      <c r="X10" s="164">
        <f>ROUND(ROUND(W10,2)*(1+'General Inputs'!N$20)*(1-AC10)+'General Inputs'!N$28,2)</f>
        <v>120.95</v>
      </c>
      <c r="Y10" s="165"/>
      <c r="Z10" s="238">
        <v>5.7005781672409106E-2</v>
      </c>
      <c r="AA10" s="238">
        <v>0.11378041495592428</v>
      </c>
      <c r="AB10" s="238">
        <v>-9.7452389424474983E-3</v>
      </c>
      <c r="AC10" s="238">
        <v>1.6105359874825087E-3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235" t="s">
        <v>344</v>
      </c>
      <c r="D11" s="235"/>
      <c r="E11" s="236" t="s">
        <v>34</v>
      </c>
      <c r="F11" s="236" t="s">
        <v>214</v>
      </c>
      <c r="G11" s="92"/>
      <c r="H11" s="93">
        <f t="shared" si="0"/>
        <v>115.32</v>
      </c>
      <c r="I11" s="161"/>
      <c r="J11" s="93">
        <f t="shared" si="1"/>
        <v>115.32</v>
      </c>
      <c r="K11" s="161"/>
      <c r="L11" s="161" t="str">
        <f t="shared" si="3"/>
        <v>COMPLIANT</v>
      </c>
      <c r="M11" s="39"/>
      <c r="N11" s="162">
        <f t="shared" si="4"/>
        <v>123.64</v>
      </c>
      <c r="O11" s="162">
        <f t="shared" si="5"/>
        <v>120.67</v>
      </c>
      <c r="P11" s="162">
        <f t="shared" si="6"/>
        <v>115.32</v>
      </c>
      <c r="Q11" s="162">
        <f t="shared" si="7"/>
        <v>118.77</v>
      </c>
      <c r="R11" s="162">
        <f t="shared" si="8"/>
        <v>120.95</v>
      </c>
      <c r="S11" s="39"/>
      <c r="T11" s="237">
        <v>123.64</v>
      </c>
      <c r="U11" s="164">
        <f>ROUND(ROUND(T11,2)*(1+'General Inputs'!K$20)*(1-Z11)+'General Inputs'!K$28,2)</f>
        <v>120.67</v>
      </c>
      <c r="V11" s="164">
        <f>ROUND(ROUND(U11,2)*(1+'General Inputs'!L$20)*(1-AA11)+'General Inputs'!L$28,2)</f>
        <v>115.32</v>
      </c>
      <c r="W11" s="164">
        <f>ROUND(ROUND(V11,2)*(1+'General Inputs'!M$20)*(1-AB11)+'General Inputs'!M$28,2)</f>
        <v>118.77</v>
      </c>
      <c r="X11" s="164">
        <f>ROUND(ROUND(W11,2)*(1+'General Inputs'!N$20)*(1-AC11)+'General Inputs'!N$28,2)</f>
        <v>120.95</v>
      </c>
      <c r="Y11" s="165"/>
      <c r="Z11" s="238">
        <v>5.7005781672409106E-2</v>
      </c>
      <c r="AA11" s="238">
        <v>0.11378041495592428</v>
      </c>
      <c r="AB11" s="238">
        <v>-9.7452389424474983E-3</v>
      </c>
      <c r="AC11" s="238">
        <v>1.6105359874825087E-3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235" t="s">
        <v>345</v>
      </c>
      <c r="D12" s="235"/>
      <c r="E12" s="236" t="s">
        <v>34</v>
      </c>
      <c r="F12" s="236" t="s">
        <v>214</v>
      </c>
      <c r="G12" s="92"/>
      <c r="H12" s="93">
        <f t="shared" si="0"/>
        <v>132.30000000000001</v>
      </c>
      <c r="I12" s="161"/>
      <c r="J12" s="93">
        <f t="shared" si="1"/>
        <v>132.30000000000001</v>
      </c>
      <c r="K12" s="161"/>
      <c r="L12" s="161" t="str">
        <f t="shared" si="3"/>
        <v>COMPLIANT</v>
      </c>
      <c r="M12" s="39"/>
      <c r="N12" s="162">
        <f t="shared" si="4"/>
        <v>141.85</v>
      </c>
      <c r="O12" s="162">
        <f t="shared" si="5"/>
        <v>138.44</v>
      </c>
      <c r="P12" s="162">
        <f t="shared" si="6"/>
        <v>132.30000000000001</v>
      </c>
      <c r="Q12" s="162">
        <f t="shared" si="7"/>
        <v>136.26</v>
      </c>
      <c r="R12" s="162">
        <f t="shared" si="8"/>
        <v>138.76</v>
      </c>
      <c r="S12" s="39"/>
      <c r="T12" s="237">
        <v>141.85</v>
      </c>
      <c r="U12" s="164">
        <f>ROUND(ROUND(T12,2)*(1+'General Inputs'!K$20)*(1-Z12)+'General Inputs'!K$28,2)</f>
        <v>138.44</v>
      </c>
      <c r="V12" s="164">
        <f>ROUND(ROUND(U12,2)*(1+'General Inputs'!L$20)*(1-AA12)+'General Inputs'!L$28,2)</f>
        <v>132.30000000000001</v>
      </c>
      <c r="W12" s="164">
        <f>ROUND(ROUND(V12,2)*(1+'General Inputs'!M$20)*(1-AB12)+'General Inputs'!M$28,2)</f>
        <v>136.26</v>
      </c>
      <c r="X12" s="164">
        <f>ROUND(ROUND(W12,2)*(1+'General Inputs'!N$20)*(1-AC12)+'General Inputs'!N$28,2)</f>
        <v>138.76</v>
      </c>
      <c r="Y12" s="165"/>
      <c r="Z12" s="238">
        <v>5.7005781672409106E-2</v>
      </c>
      <c r="AA12" s="238">
        <v>0.11378041495592417</v>
      </c>
      <c r="AB12" s="238">
        <v>-9.7452389424472763E-3</v>
      </c>
      <c r="AC12" s="238">
        <v>1.6105359874825087E-3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235" t="s">
        <v>346</v>
      </c>
      <c r="D13" s="235"/>
      <c r="E13" s="236" t="s">
        <v>34</v>
      </c>
      <c r="F13" s="236" t="s">
        <v>214</v>
      </c>
      <c r="G13" s="92"/>
      <c r="H13" s="93">
        <f t="shared" si="0"/>
        <v>132.30000000000001</v>
      </c>
      <c r="I13" s="161"/>
      <c r="J13" s="93">
        <f t="shared" si="1"/>
        <v>132.30000000000001</v>
      </c>
      <c r="K13" s="161"/>
      <c r="L13" s="161" t="str">
        <f t="shared" si="3"/>
        <v>COMPLIANT</v>
      </c>
      <c r="M13" s="39"/>
      <c r="N13" s="162">
        <f t="shared" si="4"/>
        <v>141.85</v>
      </c>
      <c r="O13" s="162">
        <f t="shared" si="5"/>
        <v>138.44</v>
      </c>
      <c r="P13" s="162">
        <f t="shared" si="6"/>
        <v>132.30000000000001</v>
      </c>
      <c r="Q13" s="162">
        <f t="shared" si="7"/>
        <v>136.26</v>
      </c>
      <c r="R13" s="162">
        <f t="shared" si="8"/>
        <v>138.76</v>
      </c>
      <c r="S13" s="39"/>
      <c r="T13" s="237">
        <v>141.85</v>
      </c>
      <c r="U13" s="164">
        <f>ROUND(ROUND(T13,2)*(1+'General Inputs'!K$20)*(1-Z13)+'General Inputs'!K$28,2)</f>
        <v>138.44</v>
      </c>
      <c r="V13" s="164">
        <f>ROUND(ROUND(U13,2)*(1+'General Inputs'!L$20)*(1-AA13)+'General Inputs'!L$28,2)</f>
        <v>132.30000000000001</v>
      </c>
      <c r="W13" s="164">
        <f>ROUND(ROUND(V13,2)*(1+'General Inputs'!M$20)*(1-AB13)+'General Inputs'!M$28,2)</f>
        <v>136.26</v>
      </c>
      <c r="X13" s="164">
        <f>ROUND(ROUND(W13,2)*(1+'General Inputs'!N$20)*(1-AC13)+'General Inputs'!N$28,2)</f>
        <v>138.76</v>
      </c>
      <c r="Y13" s="165"/>
      <c r="Z13" s="238">
        <v>5.7005781672409106E-2</v>
      </c>
      <c r="AA13" s="238">
        <v>0.11378041495592417</v>
      </c>
      <c r="AB13" s="238">
        <v>-9.7452389424472763E-3</v>
      </c>
      <c r="AC13" s="238">
        <v>1.6105359874825087E-3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235" t="s">
        <v>347</v>
      </c>
      <c r="D14" s="235"/>
      <c r="E14" s="236" t="s">
        <v>34</v>
      </c>
      <c r="F14" s="236" t="s">
        <v>214</v>
      </c>
      <c r="G14" s="92"/>
      <c r="H14" s="93">
        <f t="shared" si="0"/>
        <v>126.41</v>
      </c>
      <c r="I14" s="161"/>
      <c r="J14" s="93">
        <f t="shared" si="1"/>
        <v>126.41</v>
      </c>
      <c r="K14" s="161"/>
      <c r="L14" s="161" t="str">
        <f t="shared" si="3"/>
        <v>COMPLIANT</v>
      </c>
      <c r="M14" s="39"/>
      <c r="N14" s="162">
        <f t="shared" si="4"/>
        <v>122.73</v>
      </c>
      <c r="O14" s="162">
        <f t="shared" si="5"/>
        <v>121.86</v>
      </c>
      <c r="P14" s="162">
        <f t="shared" si="6"/>
        <v>126.41</v>
      </c>
      <c r="Q14" s="162">
        <f t="shared" si="7"/>
        <v>129.91</v>
      </c>
      <c r="R14" s="162">
        <f t="shared" si="8"/>
        <v>132.38999999999999</v>
      </c>
      <c r="S14" s="39"/>
      <c r="T14" s="237">
        <v>122.73</v>
      </c>
      <c r="U14" s="164">
        <f>ROUND(ROUND(T14,2)*(1+'General Inputs'!K$20)*(1-Z14)+'General Inputs'!K$28,2)</f>
        <v>121.86</v>
      </c>
      <c r="V14" s="164">
        <f>ROUND(ROUND(U14,2)*(1+'General Inputs'!L$20)*(1-AA14)+'General Inputs'!L$28,2)</f>
        <v>126.41</v>
      </c>
      <c r="W14" s="164">
        <f>ROUND(ROUND(V14,2)*(1+'General Inputs'!M$20)*(1-AB14)+'General Inputs'!M$28,2)</f>
        <v>129.91</v>
      </c>
      <c r="X14" s="164">
        <f>ROUND(ROUND(W14,2)*(1+'General Inputs'!N$20)*(1-AC14)+'General Inputs'!N$28,2)</f>
        <v>132.38999999999999</v>
      </c>
      <c r="Y14" s="165"/>
      <c r="Z14" s="238">
        <v>4.0686777211369818E-2</v>
      </c>
      <c r="AA14" s="238">
        <v>3.7966268421322114E-2</v>
      </c>
      <c r="AB14" s="238">
        <v>-7.5345980532661727E-3</v>
      </c>
      <c r="AC14" s="238">
        <v>8.9779489075514363E-4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235" t="s">
        <v>348</v>
      </c>
      <c r="D15" s="235"/>
      <c r="E15" s="236" t="s">
        <v>34</v>
      </c>
      <c r="F15" s="236" t="s">
        <v>214</v>
      </c>
      <c r="G15" s="92"/>
      <c r="H15" s="93">
        <f t="shared" si="0"/>
        <v>175.03</v>
      </c>
      <c r="I15" s="161"/>
      <c r="J15" s="93">
        <f t="shared" si="1"/>
        <v>175.03</v>
      </c>
      <c r="K15" s="161"/>
      <c r="L15" s="161" t="str">
        <f t="shared" si="3"/>
        <v>COMPLIANT</v>
      </c>
      <c r="M15" s="39"/>
      <c r="N15" s="162">
        <f t="shared" si="4"/>
        <v>169.93</v>
      </c>
      <c r="O15" s="162">
        <f t="shared" si="5"/>
        <v>168.72</v>
      </c>
      <c r="P15" s="162">
        <f t="shared" si="6"/>
        <v>175.03</v>
      </c>
      <c r="Q15" s="162">
        <f t="shared" si="7"/>
        <v>179.87</v>
      </c>
      <c r="R15" s="162">
        <f t="shared" si="8"/>
        <v>183.3</v>
      </c>
      <c r="S15" s="39"/>
      <c r="T15" s="237">
        <v>169.93</v>
      </c>
      <c r="U15" s="164">
        <f>ROUND(ROUND(T15,2)*(1+'General Inputs'!K$20)*(1-Z15)+'General Inputs'!K$28,2)</f>
        <v>168.72</v>
      </c>
      <c r="V15" s="164">
        <f>ROUND(ROUND(U15,2)*(1+'General Inputs'!L$20)*(1-AA15)+'General Inputs'!L$28,2)</f>
        <v>175.03</v>
      </c>
      <c r="W15" s="164">
        <f>ROUND(ROUND(V15,2)*(1+'General Inputs'!M$20)*(1-AB15)+'General Inputs'!M$28,2)</f>
        <v>179.87</v>
      </c>
      <c r="X15" s="164">
        <f>ROUND(ROUND(W15,2)*(1+'General Inputs'!N$20)*(1-AC15)+'General Inputs'!N$28,2)</f>
        <v>183.3</v>
      </c>
      <c r="Y15" s="165"/>
      <c r="Z15" s="238">
        <v>4.0686777211369929E-2</v>
      </c>
      <c r="AA15" s="238">
        <v>3.7966268421322114E-2</v>
      </c>
      <c r="AB15" s="238">
        <v>-7.5345980532661727E-3</v>
      </c>
      <c r="AC15" s="238">
        <v>8.9779489075514363E-4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235" t="s">
        <v>349</v>
      </c>
      <c r="D16" s="235"/>
      <c r="E16" s="236" t="s">
        <v>34</v>
      </c>
      <c r="F16" s="236" t="s">
        <v>214</v>
      </c>
      <c r="G16" s="92"/>
      <c r="H16" s="93">
        <f t="shared" si="0"/>
        <v>175.03</v>
      </c>
      <c r="I16" s="161"/>
      <c r="J16" s="93">
        <f t="shared" si="1"/>
        <v>175.03</v>
      </c>
      <c r="K16" s="161"/>
      <c r="L16" s="161" t="str">
        <f t="shared" si="3"/>
        <v>COMPLIANT</v>
      </c>
      <c r="M16" s="39"/>
      <c r="N16" s="162">
        <f t="shared" si="4"/>
        <v>169.93</v>
      </c>
      <c r="O16" s="162">
        <f t="shared" si="5"/>
        <v>168.72</v>
      </c>
      <c r="P16" s="162">
        <f t="shared" si="6"/>
        <v>175.03</v>
      </c>
      <c r="Q16" s="162">
        <f t="shared" si="7"/>
        <v>179.87</v>
      </c>
      <c r="R16" s="162">
        <f t="shared" si="8"/>
        <v>183.3</v>
      </c>
      <c r="S16" s="39"/>
      <c r="T16" s="237">
        <v>169.93</v>
      </c>
      <c r="U16" s="164">
        <f>ROUND(ROUND(T16,2)*(1+'General Inputs'!K$20)*(1-Z16)+'General Inputs'!K$28,2)</f>
        <v>168.72</v>
      </c>
      <c r="V16" s="164">
        <f>ROUND(ROUND(U16,2)*(1+'General Inputs'!L$20)*(1-AA16)+'General Inputs'!L$28,2)</f>
        <v>175.03</v>
      </c>
      <c r="W16" s="164">
        <f>ROUND(ROUND(V16,2)*(1+'General Inputs'!M$20)*(1-AB16)+'General Inputs'!M$28,2)</f>
        <v>179.87</v>
      </c>
      <c r="X16" s="164">
        <f>ROUND(ROUND(W16,2)*(1+'General Inputs'!N$20)*(1-AC16)+'General Inputs'!N$28,2)</f>
        <v>183.3</v>
      </c>
      <c r="Y16" s="165"/>
      <c r="Z16" s="238">
        <v>4.0686777211369929E-2</v>
      </c>
      <c r="AA16" s="238">
        <v>3.7966268421322114E-2</v>
      </c>
      <c r="AB16" s="238">
        <v>-7.5345980532661727E-3</v>
      </c>
      <c r="AC16" s="238">
        <v>8.9779489075514363E-4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235" t="s">
        <v>350</v>
      </c>
      <c r="D17" s="235"/>
      <c r="E17" s="236" t="s">
        <v>34</v>
      </c>
      <c r="F17" s="236" t="s">
        <v>214</v>
      </c>
      <c r="G17" s="92"/>
      <c r="H17" s="93">
        <f t="shared" si="0"/>
        <v>195.77</v>
      </c>
      <c r="I17" s="161"/>
      <c r="J17" s="93">
        <f t="shared" si="1"/>
        <v>195.77</v>
      </c>
      <c r="K17" s="161"/>
      <c r="L17" s="161" t="str">
        <f t="shared" si="3"/>
        <v>COMPLIANT</v>
      </c>
      <c r="M17" s="39"/>
      <c r="N17" s="162">
        <f t="shared" si="4"/>
        <v>209.9</v>
      </c>
      <c r="O17" s="162">
        <f t="shared" si="5"/>
        <v>204.86</v>
      </c>
      <c r="P17" s="162">
        <f t="shared" si="6"/>
        <v>195.77</v>
      </c>
      <c r="Q17" s="162">
        <f t="shared" si="7"/>
        <v>201.63</v>
      </c>
      <c r="R17" s="162">
        <f t="shared" si="8"/>
        <v>205.33</v>
      </c>
      <c r="S17" s="39"/>
      <c r="T17" s="237">
        <v>209.9</v>
      </c>
      <c r="U17" s="164">
        <f>ROUND(ROUND(T17,2)*(1+'General Inputs'!K$20)*(1-Z17)+'General Inputs'!K$28,2)</f>
        <v>204.86</v>
      </c>
      <c r="V17" s="164">
        <f>ROUND(ROUND(U17,2)*(1+'General Inputs'!L$20)*(1-AA17)+'General Inputs'!L$28,2)</f>
        <v>195.77</v>
      </c>
      <c r="W17" s="164">
        <f>ROUND(ROUND(V17,2)*(1+'General Inputs'!M$20)*(1-AB17)+'General Inputs'!M$28,2)</f>
        <v>201.63</v>
      </c>
      <c r="X17" s="164">
        <f>ROUND(ROUND(W17,2)*(1+'General Inputs'!N$20)*(1-AC17)+'General Inputs'!N$28,2)</f>
        <v>205.33</v>
      </c>
      <c r="Y17" s="165"/>
      <c r="Z17" s="238">
        <v>5.7005781672408995E-2</v>
      </c>
      <c r="AA17" s="238">
        <v>0.11378041495592428</v>
      </c>
      <c r="AB17" s="238">
        <v>-9.7452389424472763E-3</v>
      </c>
      <c r="AC17" s="238">
        <v>1.6105359874823977E-3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235" t="s">
        <v>351</v>
      </c>
      <c r="D18" s="235"/>
      <c r="E18" s="236" t="s">
        <v>34</v>
      </c>
      <c r="F18" s="236" t="s">
        <v>214</v>
      </c>
      <c r="G18" s="92"/>
      <c r="H18" s="93">
        <f t="shared" si="0"/>
        <v>151.85</v>
      </c>
      <c r="I18" s="161"/>
      <c r="J18" s="93">
        <f t="shared" si="1"/>
        <v>151.85</v>
      </c>
      <c r="K18" s="161"/>
      <c r="L18" s="161" t="str">
        <f t="shared" si="3"/>
        <v>COMPLIANT</v>
      </c>
      <c r="M18" s="39"/>
      <c r="N18" s="162">
        <f t="shared" si="4"/>
        <v>145.29</v>
      </c>
      <c r="O18" s="162">
        <f t="shared" si="5"/>
        <v>144.49</v>
      </c>
      <c r="P18" s="162">
        <f t="shared" si="6"/>
        <v>151.85</v>
      </c>
      <c r="Q18" s="162">
        <f t="shared" si="7"/>
        <v>156.06</v>
      </c>
      <c r="R18" s="162">
        <f t="shared" si="8"/>
        <v>159.06</v>
      </c>
      <c r="S18" s="39"/>
      <c r="T18" s="237">
        <v>145.29</v>
      </c>
      <c r="U18" s="164">
        <f>ROUND(ROUND(T18,2)*(1+'General Inputs'!K$20)*(1-Z18)+'General Inputs'!K$28,2)</f>
        <v>144.49</v>
      </c>
      <c r="V18" s="164">
        <f>ROUND(ROUND(U18,2)*(1+'General Inputs'!L$20)*(1-AA18)+'General Inputs'!L$28,2)</f>
        <v>151.85</v>
      </c>
      <c r="W18" s="164">
        <f>ROUND(ROUND(V18,2)*(1+'General Inputs'!M$20)*(1-AB18)+'General Inputs'!M$28,2)</f>
        <v>156.06</v>
      </c>
      <c r="X18" s="164">
        <f>ROUND(ROUND(W18,2)*(1+'General Inputs'!N$20)*(1-AC18)+'General Inputs'!N$28,2)</f>
        <v>159.06</v>
      </c>
      <c r="Y18" s="165"/>
      <c r="Z18" s="238">
        <v>3.910707469606689E-2</v>
      </c>
      <c r="AA18" s="238">
        <v>2.5389926447776934E-2</v>
      </c>
      <c r="AB18" s="238">
        <v>-7.6027961148059653E-3</v>
      </c>
      <c r="AC18" s="238">
        <v>7.4945184575092583E-4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235" t="s">
        <v>352</v>
      </c>
      <c r="D19" s="235"/>
      <c r="E19" s="236" t="s">
        <v>34</v>
      </c>
      <c r="F19" s="236" t="s">
        <v>214</v>
      </c>
      <c r="G19" s="92"/>
      <c r="H19" s="93">
        <f t="shared" si="0"/>
        <v>175.03</v>
      </c>
      <c r="I19" s="161"/>
      <c r="J19" s="93">
        <f t="shared" si="1"/>
        <v>175.03</v>
      </c>
      <c r="K19" s="161"/>
      <c r="L19" s="161" t="str">
        <f t="shared" si="3"/>
        <v>COMPLIANT</v>
      </c>
      <c r="M19" s="39"/>
      <c r="N19" s="162">
        <f t="shared" si="4"/>
        <v>169.93</v>
      </c>
      <c r="O19" s="162">
        <f t="shared" si="5"/>
        <v>168.72</v>
      </c>
      <c r="P19" s="162">
        <f t="shared" si="6"/>
        <v>175.03</v>
      </c>
      <c r="Q19" s="162">
        <f t="shared" si="7"/>
        <v>179.87</v>
      </c>
      <c r="R19" s="162">
        <f t="shared" si="8"/>
        <v>183.3</v>
      </c>
      <c r="S19" s="39"/>
      <c r="T19" s="237">
        <v>169.93</v>
      </c>
      <c r="U19" s="164">
        <f>ROUND(ROUND(T19,2)*(1+'General Inputs'!K$20)*(1-Z19)+'General Inputs'!K$28,2)</f>
        <v>168.72</v>
      </c>
      <c r="V19" s="164">
        <f>ROUND(ROUND(U19,2)*(1+'General Inputs'!L$20)*(1-AA19)+'General Inputs'!L$28,2)</f>
        <v>175.03</v>
      </c>
      <c r="W19" s="164">
        <f>ROUND(ROUND(V19,2)*(1+'General Inputs'!M$20)*(1-AB19)+'General Inputs'!M$28,2)</f>
        <v>179.87</v>
      </c>
      <c r="X19" s="164">
        <f>ROUND(ROUND(W19,2)*(1+'General Inputs'!N$20)*(1-AC19)+'General Inputs'!N$28,2)</f>
        <v>183.3</v>
      </c>
      <c r="Y19" s="165"/>
      <c r="Z19" s="238">
        <v>4.0686777211369929E-2</v>
      </c>
      <c r="AA19" s="238">
        <v>3.7966268421322114E-2</v>
      </c>
      <c r="AB19" s="238">
        <v>-7.5345980532661727E-3</v>
      </c>
      <c r="AC19" s="238">
        <v>8.9779489075514363E-4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235" t="s">
        <v>353</v>
      </c>
      <c r="D20" s="235"/>
      <c r="E20" s="236" t="s">
        <v>34</v>
      </c>
      <c r="F20" s="236" t="s">
        <v>214</v>
      </c>
      <c r="G20" s="92"/>
      <c r="H20" s="93">
        <f t="shared" si="0"/>
        <v>186.36</v>
      </c>
      <c r="I20" s="161"/>
      <c r="J20" s="93">
        <f t="shared" si="1"/>
        <v>186.36</v>
      </c>
      <c r="K20" s="161"/>
      <c r="L20" s="161" t="str">
        <f t="shared" si="3"/>
        <v>COMPLIANT</v>
      </c>
      <c r="M20" s="39"/>
      <c r="N20" s="162">
        <f t="shared" si="4"/>
        <v>178.31</v>
      </c>
      <c r="O20" s="162">
        <f t="shared" si="5"/>
        <v>177.33</v>
      </c>
      <c r="P20" s="162">
        <f t="shared" si="6"/>
        <v>186.36</v>
      </c>
      <c r="Q20" s="162">
        <f t="shared" si="7"/>
        <v>191.53</v>
      </c>
      <c r="R20" s="162">
        <f t="shared" si="8"/>
        <v>195.21</v>
      </c>
      <c r="S20" s="39"/>
      <c r="T20" s="237">
        <v>178.31</v>
      </c>
      <c r="U20" s="164">
        <f>ROUND(ROUND(T20,2)*(1+'General Inputs'!K$20)*(1-Z20)+'General Inputs'!K$28,2)</f>
        <v>177.33</v>
      </c>
      <c r="V20" s="164">
        <f>ROUND(ROUND(U20,2)*(1+'General Inputs'!L$20)*(1-AA20)+'General Inputs'!L$28,2)</f>
        <v>186.36</v>
      </c>
      <c r="W20" s="164">
        <f>ROUND(ROUND(V20,2)*(1+'General Inputs'!M$20)*(1-AB20)+'General Inputs'!M$28,2)</f>
        <v>191.53</v>
      </c>
      <c r="X20" s="164">
        <f>ROUND(ROUND(W20,2)*(1+'General Inputs'!N$20)*(1-AC20)+'General Inputs'!N$28,2)</f>
        <v>195.21</v>
      </c>
      <c r="Y20" s="165"/>
      <c r="Z20" s="238">
        <v>3.910707469606689E-2</v>
      </c>
      <c r="AA20" s="238">
        <v>2.5389926447777045E-2</v>
      </c>
      <c r="AB20" s="238">
        <v>-7.6027961148061873E-3</v>
      </c>
      <c r="AC20" s="238">
        <v>7.4945184575114787E-4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235" t="s">
        <v>354</v>
      </c>
      <c r="D21" s="235"/>
      <c r="E21" s="236" t="s">
        <v>34</v>
      </c>
      <c r="F21" s="236" t="s">
        <v>214</v>
      </c>
      <c r="G21" s="92"/>
      <c r="H21" s="93">
        <f t="shared" si="0"/>
        <v>186.36</v>
      </c>
      <c r="I21" s="161"/>
      <c r="J21" s="93">
        <f t="shared" si="1"/>
        <v>186.36</v>
      </c>
      <c r="K21" s="161"/>
      <c r="L21" s="161" t="str">
        <f t="shared" si="3"/>
        <v>COMPLIANT</v>
      </c>
      <c r="M21" s="39"/>
      <c r="N21" s="162">
        <f t="shared" si="4"/>
        <v>178.31</v>
      </c>
      <c r="O21" s="162">
        <f t="shared" si="5"/>
        <v>177.33</v>
      </c>
      <c r="P21" s="162">
        <f t="shared" si="6"/>
        <v>186.36</v>
      </c>
      <c r="Q21" s="162">
        <f t="shared" si="7"/>
        <v>191.53</v>
      </c>
      <c r="R21" s="162">
        <f t="shared" si="8"/>
        <v>195.21</v>
      </c>
      <c r="S21" s="39"/>
      <c r="T21" s="237">
        <v>178.31</v>
      </c>
      <c r="U21" s="164">
        <f>ROUND(ROUND(T21,2)*(1+'General Inputs'!K$20)*(1-Z21)+'General Inputs'!K$28,2)</f>
        <v>177.33</v>
      </c>
      <c r="V21" s="164">
        <f>ROUND(ROUND(U21,2)*(1+'General Inputs'!L$20)*(1-AA21)+'General Inputs'!L$28,2)</f>
        <v>186.36</v>
      </c>
      <c r="W21" s="164">
        <f>ROUND(ROUND(V21,2)*(1+'General Inputs'!M$20)*(1-AB21)+'General Inputs'!M$28,2)</f>
        <v>191.53</v>
      </c>
      <c r="X21" s="164">
        <f>ROUND(ROUND(W21,2)*(1+'General Inputs'!N$20)*(1-AC21)+'General Inputs'!N$28,2)</f>
        <v>195.21</v>
      </c>
      <c r="Y21" s="165"/>
      <c r="Z21" s="238">
        <v>3.910707469606689E-2</v>
      </c>
      <c r="AA21" s="238">
        <v>2.5389926447777045E-2</v>
      </c>
      <c r="AB21" s="238">
        <v>-7.6027961148061873E-3</v>
      </c>
      <c r="AC21" s="238">
        <v>7.4945184575114787E-4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235" t="s">
        <v>355</v>
      </c>
      <c r="D22" s="235"/>
      <c r="E22" s="236" t="s">
        <v>34</v>
      </c>
      <c r="F22" s="236" t="s">
        <v>214</v>
      </c>
      <c r="G22" s="92"/>
      <c r="H22" s="93">
        <f t="shared" si="0"/>
        <v>186.36</v>
      </c>
      <c r="I22" s="161"/>
      <c r="J22" s="93">
        <f t="shared" si="1"/>
        <v>186.36</v>
      </c>
      <c r="K22" s="161"/>
      <c r="L22" s="161" t="str">
        <f t="shared" si="3"/>
        <v>COMPLIANT</v>
      </c>
      <c r="M22" s="39"/>
      <c r="N22" s="162">
        <f t="shared" si="4"/>
        <v>178.31</v>
      </c>
      <c r="O22" s="162">
        <f t="shared" si="5"/>
        <v>177.33</v>
      </c>
      <c r="P22" s="162">
        <f t="shared" si="6"/>
        <v>186.36</v>
      </c>
      <c r="Q22" s="162">
        <f t="shared" si="7"/>
        <v>191.53</v>
      </c>
      <c r="R22" s="162">
        <f t="shared" si="8"/>
        <v>195.21</v>
      </c>
      <c r="S22" s="39"/>
      <c r="T22" s="237">
        <v>178.31</v>
      </c>
      <c r="U22" s="164">
        <f>ROUND(ROUND(T22,2)*(1+'General Inputs'!K$20)*(1-Z22)+'General Inputs'!K$28,2)</f>
        <v>177.33</v>
      </c>
      <c r="V22" s="164">
        <f>ROUND(ROUND(U22,2)*(1+'General Inputs'!L$20)*(1-AA22)+'General Inputs'!L$28,2)</f>
        <v>186.36</v>
      </c>
      <c r="W22" s="164">
        <f>ROUND(ROUND(V22,2)*(1+'General Inputs'!M$20)*(1-AB22)+'General Inputs'!M$28,2)</f>
        <v>191.53</v>
      </c>
      <c r="X22" s="164">
        <f>ROUND(ROUND(W22,2)*(1+'General Inputs'!N$20)*(1-AC22)+'General Inputs'!N$28,2)</f>
        <v>195.21</v>
      </c>
      <c r="Y22" s="165"/>
      <c r="Z22" s="238">
        <v>3.910707469606689E-2</v>
      </c>
      <c r="AA22" s="238">
        <v>2.5389926447777045E-2</v>
      </c>
      <c r="AB22" s="238">
        <v>-7.6027961148061873E-3</v>
      </c>
      <c r="AC22" s="238">
        <v>7.4945184575114787E-4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235" t="s">
        <v>356</v>
      </c>
      <c r="D23" s="235"/>
      <c r="E23" s="236" t="s">
        <v>34</v>
      </c>
      <c r="F23" s="236" t="s">
        <v>214</v>
      </c>
      <c r="G23" s="92"/>
      <c r="H23" s="93">
        <f t="shared" si="0"/>
        <v>187.53</v>
      </c>
      <c r="I23" s="161"/>
      <c r="J23" s="93">
        <f t="shared" si="1"/>
        <v>187.53</v>
      </c>
      <c r="K23" s="161"/>
      <c r="L23" s="161" t="str">
        <f t="shared" si="3"/>
        <v>COMPLIANT</v>
      </c>
      <c r="M23" s="39"/>
      <c r="N23" s="162">
        <f t="shared" si="4"/>
        <v>182.07</v>
      </c>
      <c r="O23" s="162">
        <f t="shared" si="5"/>
        <v>180.77</v>
      </c>
      <c r="P23" s="162">
        <f t="shared" si="6"/>
        <v>187.53</v>
      </c>
      <c r="Q23" s="162">
        <f t="shared" si="7"/>
        <v>192.72</v>
      </c>
      <c r="R23" s="162">
        <f t="shared" si="8"/>
        <v>196.4</v>
      </c>
      <c r="S23" s="39"/>
      <c r="T23" s="237">
        <v>182.07</v>
      </c>
      <c r="U23" s="164">
        <f>ROUND(ROUND(T23,2)*(1+'General Inputs'!K$20)*(1-Z23)+'General Inputs'!K$28,2)</f>
        <v>180.77</v>
      </c>
      <c r="V23" s="164">
        <f>ROUND(ROUND(U23,2)*(1+'General Inputs'!L$20)*(1-AA23)+'General Inputs'!L$28,2)</f>
        <v>187.53</v>
      </c>
      <c r="W23" s="164">
        <f>ROUND(ROUND(V23,2)*(1+'General Inputs'!M$20)*(1-AB23)+'General Inputs'!M$28,2)</f>
        <v>192.72</v>
      </c>
      <c r="X23" s="164">
        <f>ROUND(ROUND(W23,2)*(1+'General Inputs'!N$20)*(1-AC23)+'General Inputs'!N$28,2)</f>
        <v>196.4</v>
      </c>
      <c r="Y23" s="165"/>
      <c r="Z23" s="238">
        <v>4.0686777211369707E-2</v>
      </c>
      <c r="AA23" s="238">
        <v>3.7966268421322114E-2</v>
      </c>
      <c r="AB23" s="238">
        <v>-7.5345980532663948E-3</v>
      </c>
      <c r="AC23" s="238">
        <v>8.9779489075536567E-4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235" t="s">
        <v>357</v>
      </c>
      <c r="D24" s="235"/>
      <c r="E24" s="236" t="s">
        <v>34</v>
      </c>
      <c r="F24" s="236" t="s">
        <v>214</v>
      </c>
      <c r="G24" s="92"/>
      <c r="H24" s="93">
        <f t="shared" si="0"/>
        <v>187.53</v>
      </c>
      <c r="I24" s="161"/>
      <c r="J24" s="93">
        <f t="shared" si="1"/>
        <v>187.53</v>
      </c>
      <c r="K24" s="161"/>
      <c r="L24" s="161" t="str">
        <f t="shared" si="3"/>
        <v>COMPLIANT</v>
      </c>
      <c r="M24" s="39"/>
      <c r="N24" s="162">
        <f t="shared" si="4"/>
        <v>182.07</v>
      </c>
      <c r="O24" s="162">
        <f t="shared" si="5"/>
        <v>180.77</v>
      </c>
      <c r="P24" s="162">
        <f t="shared" si="6"/>
        <v>187.53</v>
      </c>
      <c r="Q24" s="162">
        <f t="shared" si="7"/>
        <v>192.72</v>
      </c>
      <c r="R24" s="162">
        <f t="shared" si="8"/>
        <v>196.4</v>
      </c>
      <c r="S24" s="39"/>
      <c r="T24" s="237">
        <v>182.07</v>
      </c>
      <c r="U24" s="164">
        <f>ROUND(ROUND(T24,2)*(1+'General Inputs'!K$20)*(1-Z24)+'General Inputs'!K$28,2)</f>
        <v>180.77</v>
      </c>
      <c r="V24" s="164">
        <f>ROUND(ROUND(U24,2)*(1+'General Inputs'!L$20)*(1-AA24)+'General Inputs'!L$28,2)</f>
        <v>187.53</v>
      </c>
      <c r="W24" s="164">
        <f>ROUND(ROUND(V24,2)*(1+'General Inputs'!M$20)*(1-AB24)+'General Inputs'!M$28,2)</f>
        <v>192.72</v>
      </c>
      <c r="X24" s="164">
        <f>ROUND(ROUND(W24,2)*(1+'General Inputs'!N$20)*(1-AC24)+'General Inputs'!N$28,2)</f>
        <v>196.4</v>
      </c>
      <c r="Y24" s="165"/>
      <c r="Z24" s="238">
        <v>4.0686777211369707E-2</v>
      </c>
      <c r="AA24" s="238">
        <v>3.7966268421322114E-2</v>
      </c>
      <c r="AB24" s="238">
        <v>-7.5345980532663948E-3</v>
      </c>
      <c r="AC24" s="238">
        <v>8.9779489075536567E-4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235" t="s">
        <v>358</v>
      </c>
      <c r="D25" s="235"/>
      <c r="E25" s="236" t="s">
        <v>34</v>
      </c>
      <c r="F25" s="236" t="s">
        <v>214</v>
      </c>
      <c r="G25" s="92"/>
      <c r="H25" s="93">
        <f t="shared" si="0"/>
        <v>50.16</v>
      </c>
      <c r="I25" s="161"/>
      <c r="J25" s="93">
        <f t="shared" si="1"/>
        <v>50.16</v>
      </c>
      <c r="K25" s="161"/>
      <c r="L25" s="161" t="str">
        <f t="shared" si="3"/>
        <v>COMPLIANT</v>
      </c>
      <c r="M25" s="39"/>
      <c r="N25" s="162">
        <f t="shared" si="4"/>
        <v>41.89</v>
      </c>
      <c r="O25" s="162">
        <f t="shared" si="5"/>
        <v>44.98</v>
      </c>
      <c r="P25" s="162">
        <f t="shared" si="6"/>
        <v>50.16</v>
      </c>
      <c r="Q25" s="162">
        <f t="shared" si="7"/>
        <v>52.93</v>
      </c>
      <c r="R25" s="162">
        <f t="shared" si="8"/>
        <v>55.86</v>
      </c>
      <c r="S25" s="39"/>
      <c r="T25" s="237">
        <v>41.89</v>
      </c>
      <c r="U25" s="164">
        <f>ROUND(ROUND(T25,2)*(1+'General Inputs'!K$20)*(1-Z25)+'General Inputs'!K$28,2)</f>
        <v>44.98</v>
      </c>
      <c r="V25" s="164">
        <f>ROUND(ROUND(U25,2)*(1+'General Inputs'!L$20)*(1-AA25)+'General Inputs'!L$28,2)</f>
        <v>50.16</v>
      </c>
      <c r="W25" s="164">
        <f>ROUND(ROUND(V25,2)*(1+'General Inputs'!M$20)*(1-AB25)+'General Inputs'!M$28,2)</f>
        <v>52.93</v>
      </c>
      <c r="X25" s="164">
        <f>ROUND(ROUND(W25,2)*(1+'General Inputs'!N$20)*(1-AC25)+'General Inputs'!N$28,2)</f>
        <v>55.86</v>
      </c>
      <c r="Y25" s="165"/>
      <c r="Z25" s="238">
        <v>-3.7556080543222903E-2</v>
      </c>
      <c r="AA25" s="238">
        <v>-3.4262742378454725E-2</v>
      </c>
      <c r="AB25" s="238">
        <v>-3.4503754666124875E-2</v>
      </c>
      <c r="AC25" s="238">
        <v>-3.4739755859223731E-2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235" t="s">
        <v>359</v>
      </c>
      <c r="D26" s="235"/>
      <c r="E26" s="236" t="s">
        <v>34</v>
      </c>
      <c r="F26" s="236" t="s">
        <v>214</v>
      </c>
      <c r="G26" s="92"/>
      <c r="H26" s="93">
        <f t="shared" si="0"/>
        <v>50.16</v>
      </c>
      <c r="I26" s="161"/>
      <c r="J26" s="93">
        <f t="shared" si="1"/>
        <v>50.16</v>
      </c>
      <c r="K26" s="161"/>
      <c r="L26" s="161" t="str">
        <f t="shared" si="3"/>
        <v>COMPLIANT</v>
      </c>
      <c r="M26" s="39"/>
      <c r="N26" s="162">
        <f t="shared" si="4"/>
        <v>41.89</v>
      </c>
      <c r="O26" s="162">
        <f t="shared" si="5"/>
        <v>44.98</v>
      </c>
      <c r="P26" s="162">
        <f t="shared" si="6"/>
        <v>50.16</v>
      </c>
      <c r="Q26" s="162">
        <f t="shared" si="7"/>
        <v>52.93</v>
      </c>
      <c r="R26" s="162">
        <f t="shared" si="8"/>
        <v>55.86</v>
      </c>
      <c r="S26" s="39"/>
      <c r="T26" s="237">
        <v>41.89</v>
      </c>
      <c r="U26" s="164">
        <f>ROUND(ROUND(T26,2)*(1+'General Inputs'!K$20)*(1-Z26)+'General Inputs'!K$28,2)</f>
        <v>44.98</v>
      </c>
      <c r="V26" s="164">
        <f>ROUND(ROUND(U26,2)*(1+'General Inputs'!L$20)*(1-AA26)+'General Inputs'!L$28,2)</f>
        <v>50.16</v>
      </c>
      <c r="W26" s="164">
        <f>ROUND(ROUND(V26,2)*(1+'General Inputs'!M$20)*(1-AB26)+'General Inputs'!M$28,2)</f>
        <v>52.93</v>
      </c>
      <c r="X26" s="164">
        <f>ROUND(ROUND(W26,2)*(1+'General Inputs'!N$20)*(1-AC26)+'General Inputs'!N$28,2)</f>
        <v>55.86</v>
      </c>
      <c r="Y26" s="165"/>
      <c r="Z26" s="238">
        <v>-3.7556080543222903E-2</v>
      </c>
      <c r="AA26" s="238">
        <v>-3.4262742378454725E-2</v>
      </c>
      <c r="AB26" s="238">
        <v>-3.4503754666124875E-2</v>
      </c>
      <c r="AC26" s="238">
        <v>-3.4739755859223731E-2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235" t="s">
        <v>360</v>
      </c>
      <c r="D27" s="235"/>
      <c r="E27" s="236" t="s">
        <v>34</v>
      </c>
      <c r="F27" s="236" t="s">
        <v>214</v>
      </c>
      <c r="G27" s="92"/>
      <c r="H27" s="93">
        <f t="shared" si="0"/>
        <v>50.16</v>
      </c>
      <c r="I27" s="161"/>
      <c r="J27" s="93">
        <f t="shared" si="1"/>
        <v>50.16</v>
      </c>
      <c r="K27" s="161"/>
      <c r="L27" s="161" t="str">
        <f t="shared" si="3"/>
        <v>COMPLIANT</v>
      </c>
      <c r="M27" s="39"/>
      <c r="N27" s="162">
        <f t="shared" si="4"/>
        <v>41.89</v>
      </c>
      <c r="O27" s="162">
        <f t="shared" si="5"/>
        <v>44.98</v>
      </c>
      <c r="P27" s="162">
        <f t="shared" si="6"/>
        <v>50.16</v>
      </c>
      <c r="Q27" s="162">
        <f t="shared" si="7"/>
        <v>52.93</v>
      </c>
      <c r="R27" s="162">
        <f t="shared" si="8"/>
        <v>55.86</v>
      </c>
      <c r="S27" s="39"/>
      <c r="T27" s="237">
        <v>41.89</v>
      </c>
      <c r="U27" s="164">
        <f>ROUND(ROUND(T27,2)*(1+'General Inputs'!K$20)*(1-Z27)+'General Inputs'!K$28,2)</f>
        <v>44.98</v>
      </c>
      <c r="V27" s="164">
        <f>ROUND(ROUND(U27,2)*(1+'General Inputs'!L$20)*(1-AA27)+'General Inputs'!L$28,2)</f>
        <v>50.16</v>
      </c>
      <c r="W27" s="164">
        <f>ROUND(ROUND(V27,2)*(1+'General Inputs'!M$20)*(1-AB27)+'General Inputs'!M$28,2)</f>
        <v>52.93</v>
      </c>
      <c r="X27" s="164">
        <f>ROUND(ROUND(W27,2)*(1+'General Inputs'!N$20)*(1-AC27)+'General Inputs'!N$28,2)</f>
        <v>55.86</v>
      </c>
      <c r="Y27" s="165"/>
      <c r="Z27" s="238">
        <v>-3.7556080543222903E-2</v>
      </c>
      <c r="AA27" s="238">
        <v>-3.4262742378454725E-2</v>
      </c>
      <c r="AB27" s="238">
        <v>-3.4503754666124875E-2</v>
      </c>
      <c r="AC27" s="238">
        <v>-3.4739755859223731E-2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235" t="s">
        <v>361</v>
      </c>
      <c r="D28" s="235"/>
      <c r="E28" s="236" t="s">
        <v>34</v>
      </c>
      <c r="F28" s="236" t="s">
        <v>214</v>
      </c>
      <c r="G28" s="92"/>
      <c r="H28" s="93">
        <f t="shared" si="0"/>
        <v>50.16</v>
      </c>
      <c r="I28" s="161"/>
      <c r="J28" s="93">
        <f t="shared" si="1"/>
        <v>50.16</v>
      </c>
      <c r="K28" s="161"/>
      <c r="L28" s="161" t="str">
        <f t="shared" si="3"/>
        <v>COMPLIANT</v>
      </c>
      <c r="M28" s="39"/>
      <c r="N28" s="162">
        <f t="shared" si="4"/>
        <v>41.89</v>
      </c>
      <c r="O28" s="162">
        <f t="shared" si="5"/>
        <v>44.98</v>
      </c>
      <c r="P28" s="162">
        <f t="shared" si="6"/>
        <v>50.16</v>
      </c>
      <c r="Q28" s="162">
        <f t="shared" si="7"/>
        <v>52.93</v>
      </c>
      <c r="R28" s="162">
        <f t="shared" si="8"/>
        <v>55.86</v>
      </c>
      <c r="S28" s="39"/>
      <c r="T28" s="237">
        <v>41.89</v>
      </c>
      <c r="U28" s="164">
        <f>ROUND(ROUND(T28,2)*(1+'General Inputs'!K$20)*(1-Z28)+'General Inputs'!K$28,2)</f>
        <v>44.98</v>
      </c>
      <c r="V28" s="164">
        <f>ROUND(ROUND(U28,2)*(1+'General Inputs'!L$20)*(1-AA28)+'General Inputs'!L$28,2)</f>
        <v>50.16</v>
      </c>
      <c r="W28" s="164">
        <f>ROUND(ROUND(V28,2)*(1+'General Inputs'!M$20)*(1-AB28)+'General Inputs'!M$28,2)</f>
        <v>52.93</v>
      </c>
      <c r="X28" s="164">
        <f>ROUND(ROUND(W28,2)*(1+'General Inputs'!N$20)*(1-AC28)+'General Inputs'!N$28,2)</f>
        <v>55.86</v>
      </c>
      <c r="Y28" s="165"/>
      <c r="Z28" s="238">
        <v>-3.7556080543222903E-2</v>
      </c>
      <c r="AA28" s="238">
        <v>-3.4262742378454725E-2</v>
      </c>
      <c r="AB28" s="238">
        <v>-3.4503754666124875E-2</v>
      </c>
      <c r="AC28" s="238">
        <v>-3.4739755859223731E-2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235" t="s">
        <v>362</v>
      </c>
      <c r="D29" s="235"/>
      <c r="E29" s="236" t="s">
        <v>34</v>
      </c>
      <c r="F29" s="236" t="s">
        <v>214</v>
      </c>
      <c r="G29" s="92"/>
      <c r="H29" s="93">
        <f t="shared" si="0"/>
        <v>27.88</v>
      </c>
      <c r="I29" s="161"/>
      <c r="J29" s="93">
        <f t="shared" si="1"/>
        <v>27.88</v>
      </c>
      <c r="K29" s="161"/>
      <c r="L29" s="161" t="str">
        <f t="shared" si="3"/>
        <v>COMPLIANT</v>
      </c>
      <c r="M29" s="39"/>
      <c r="N29" s="162">
        <f t="shared" si="4"/>
        <v>22.05</v>
      </c>
      <c r="O29" s="162">
        <f t="shared" si="5"/>
        <v>24.38</v>
      </c>
      <c r="P29" s="162">
        <f t="shared" si="6"/>
        <v>27.88</v>
      </c>
      <c r="Q29" s="162">
        <f t="shared" si="7"/>
        <v>30.12</v>
      </c>
      <c r="R29" s="162">
        <f t="shared" si="8"/>
        <v>32.479999999999997</v>
      </c>
      <c r="S29" s="39"/>
      <c r="T29" s="237">
        <v>22.05</v>
      </c>
      <c r="U29" s="164">
        <f>ROUND(ROUND(T29,2)*(1+'General Inputs'!K$20)*(1-Z29)+'General Inputs'!K$28,2)</f>
        <v>24.38</v>
      </c>
      <c r="V29" s="164">
        <f>ROUND(ROUND(U29,2)*(1+'General Inputs'!L$20)*(1-AA29)+'General Inputs'!L$28,2)</f>
        <v>27.88</v>
      </c>
      <c r="W29" s="164">
        <f>ROUND(ROUND(V29,2)*(1+'General Inputs'!M$20)*(1-AB29)+'General Inputs'!M$28,2)</f>
        <v>30.12</v>
      </c>
      <c r="X29" s="164">
        <f>ROUND(ROUND(W29,2)*(1+'General Inputs'!N$20)*(1-AC29)+'General Inputs'!N$28,2)</f>
        <v>32.479999999999997</v>
      </c>
      <c r="Y29" s="165"/>
      <c r="Z29" s="238">
        <v>-6.8218786629730577E-2</v>
      </c>
      <c r="AA29" s="238">
        <v>-6.0512366910196791E-2</v>
      </c>
      <c r="AB29" s="238">
        <v>-5.899944539532509E-2</v>
      </c>
      <c r="AC29" s="238">
        <v>-5.7254932372306166E-2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235" t="s">
        <v>363</v>
      </c>
      <c r="D30" s="235"/>
      <c r="E30" s="236" t="s">
        <v>34</v>
      </c>
      <c r="F30" s="236" t="s">
        <v>214</v>
      </c>
      <c r="G30" s="92"/>
      <c r="H30" s="93">
        <f t="shared" si="0"/>
        <v>27.88</v>
      </c>
      <c r="I30" s="161"/>
      <c r="J30" s="93">
        <f t="shared" si="1"/>
        <v>27.88</v>
      </c>
      <c r="K30" s="161"/>
      <c r="L30" s="161" t="str">
        <f t="shared" si="3"/>
        <v>COMPLIANT</v>
      </c>
      <c r="M30" s="39"/>
      <c r="N30" s="162">
        <f t="shared" si="4"/>
        <v>22.052349498592474</v>
      </c>
      <c r="O30" s="162">
        <f t="shared" si="5"/>
        <v>24.38</v>
      </c>
      <c r="P30" s="162">
        <f t="shared" si="6"/>
        <v>27.88</v>
      </c>
      <c r="Q30" s="162">
        <f t="shared" si="7"/>
        <v>30.12</v>
      </c>
      <c r="R30" s="162">
        <f t="shared" si="8"/>
        <v>32.479999999999997</v>
      </c>
      <c r="S30" s="39"/>
      <c r="T30" s="237">
        <v>22.052349498592474</v>
      </c>
      <c r="U30" s="164">
        <f>ROUND(ROUND(T30,2)*(1+'General Inputs'!K$20)*(1-Z30)+'General Inputs'!K$28,2)</f>
        <v>24.38</v>
      </c>
      <c r="V30" s="164">
        <f>ROUND(ROUND(U30,2)*(1+'General Inputs'!L$20)*(1-AA30)+'General Inputs'!L$28,2)</f>
        <v>27.88</v>
      </c>
      <c r="W30" s="164">
        <f>ROUND(ROUND(V30,2)*(1+'General Inputs'!M$20)*(1-AB30)+'General Inputs'!M$28,2)</f>
        <v>30.12</v>
      </c>
      <c r="X30" s="164">
        <f>ROUND(ROUND(W30,2)*(1+'General Inputs'!N$20)*(1-AC30)+'General Inputs'!N$28,2)</f>
        <v>32.479999999999997</v>
      </c>
      <c r="Y30" s="165"/>
      <c r="Z30" s="238">
        <v>-6.8218786629730577E-2</v>
      </c>
      <c r="AA30" s="238">
        <v>-6.0512366910196791E-2</v>
      </c>
      <c r="AB30" s="238">
        <v>-5.899944539532509E-2</v>
      </c>
      <c r="AC30" s="238">
        <v>-5.7254932372306166E-2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235" t="s">
        <v>364</v>
      </c>
      <c r="D31" s="235"/>
      <c r="E31" s="236" t="s">
        <v>34</v>
      </c>
      <c r="F31" s="236" t="s">
        <v>214</v>
      </c>
      <c r="G31" s="92"/>
      <c r="H31" s="93">
        <f t="shared" si="0"/>
        <v>54.7</v>
      </c>
      <c r="I31" s="161"/>
      <c r="J31" s="93">
        <f t="shared" si="1"/>
        <v>54.7</v>
      </c>
      <c r="K31" s="161"/>
      <c r="L31" s="161" t="str">
        <f t="shared" si="3"/>
        <v>COMPLIANT</v>
      </c>
      <c r="M31" s="39"/>
      <c r="N31" s="162">
        <f t="shared" si="4"/>
        <v>44.86</v>
      </c>
      <c r="O31" s="162">
        <f t="shared" si="5"/>
        <v>48.64</v>
      </c>
      <c r="P31" s="162">
        <f t="shared" si="6"/>
        <v>54.7</v>
      </c>
      <c r="Q31" s="162">
        <f t="shared" si="7"/>
        <v>58.18</v>
      </c>
      <c r="R31" s="162">
        <f t="shared" si="8"/>
        <v>61.9</v>
      </c>
      <c r="S31" s="39"/>
      <c r="T31" s="237">
        <v>44.86</v>
      </c>
      <c r="U31" s="164">
        <f>ROUND(ROUND(T31,2)*(1+'General Inputs'!K$20)*(1-Z31)+'General Inputs'!K$28,2)</f>
        <v>48.64</v>
      </c>
      <c r="V31" s="164">
        <f>ROUND(ROUND(U31,2)*(1+'General Inputs'!L$20)*(1-AA31)+'General Inputs'!L$28,2)</f>
        <v>54.7</v>
      </c>
      <c r="W31" s="164">
        <f>ROUND(ROUND(V31,2)*(1+'General Inputs'!M$20)*(1-AB31)+'General Inputs'!M$28,2)</f>
        <v>58.18</v>
      </c>
      <c r="X31" s="164">
        <f>ROUND(ROUND(W31,2)*(1+'General Inputs'!N$20)*(1-AC31)+'General Inputs'!N$28,2)</f>
        <v>61.9</v>
      </c>
      <c r="Y31" s="165"/>
      <c r="Z31" s="238">
        <v>-4.7628228693035402E-2</v>
      </c>
      <c r="AA31" s="238">
        <v>-4.2937501244690646E-2</v>
      </c>
      <c r="AB31" s="238">
        <v>-4.2789872023334841E-2</v>
      </c>
      <c r="AC31" s="238">
        <v>-4.3127911315751E-2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235" t="s">
        <v>365</v>
      </c>
      <c r="D32" s="235"/>
      <c r="E32" s="236" t="s">
        <v>34</v>
      </c>
      <c r="F32" s="236" t="s">
        <v>214</v>
      </c>
      <c r="G32" s="92"/>
      <c r="H32" s="93">
        <f t="shared" si="0"/>
        <v>68.739999999999995</v>
      </c>
      <c r="I32" s="161"/>
      <c r="J32" s="93">
        <f t="shared" si="1"/>
        <v>68.739999999999995</v>
      </c>
      <c r="K32" s="161"/>
      <c r="L32" s="161" t="str">
        <f t="shared" si="3"/>
        <v>COMPLIANT</v>
      </c>
      <c r="M32" s="39"/>
      <c r="N32" s="162">
        <f t="shared" si="4"/>
        <v>56.37</v>
      </c>
      <c r="O32" s="162">
        <f t="shared" si="5"/>
        <v>61.12</v>
      </c>
      <c r="P32" s="162">
        <f t="shared" si="6"/>
        <v>68.739999999999995</v>
      </c>
      <c r="Q32" s="162">
        <f t="shared" si="7"/>
        <v>73.11</v>
      </c>
      <c r="R32" s="162">
        <f t="shared" si="8"/>
        <v>77.790000000000006</v>
      </c>
      <c r="S32" s="39"/>
      <c r="T32" s="237">
        <v>56.37</v>
      </c>
      <c r="U32" s="164">
        <f>ROUND(ROUND(T32,2)*(1+'General Inputs'!K$20)*(1-Z32)+'General Inputs'!K$28,2)</f>
        <v>61.12</v>
      </c>
      <c r="V32" s="164">
        <f>ROUND(ROUND(U32,2)*(1+'General Inputs'!L$20)*(1-AA32)+'General Inputs'!L$28,2)</f>
        <v>68.739999999999995</v>
      </c>
      <c r="W32" s="164">
        <f>ROUND(ROUND(V32,2)*(1+'General Inputs'!M$20)*(1-AB32)+'General Inputs'!M$28,2)</f>
        <v>73.11</v>
      </c>
      <c r="X32" s="164">
        <f>ROUND(ROUND(W32,2)*(1+'General Inputs'!N$20)*(1-AC32)+'General Inputs'!N$28,2)</f>
        <v>77.790000000000006</v>
      </c>
      <c r="Y32" s="165"/>
      <c r="Z32" s="238">
        <v>-4.7628228693035624E-2</v>
      </c>
      <c r="AA32" s="238">
        <v>-4.2937501244690868E-2</v>
      </c>
      <c r="AB32" s="238">
        <v>-4.2789872023334841E-2</v>
      </c>
      <c r="AC32" s="238">
        <v>-4.3127911315751E-2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235" t="s">
        <v>366</v>
      </c>
      <c r="D33" s="235"/>
      <c r="E33" s="236" t="s">
        <v>34</v>
      </c>
      <c r="F33" s="236" t="s">
        <v>214</v>
      </c>
      <c r="G33" s="92"/>
      <c r="H33" s="93">
        <f t="shared" si="0"/>
        <v>72.45</v>
      </c>
      <c r="I33" s="161"/>
      <c r="J33" s="93">
        <f t="shared" si="1"/>
        <v>72.45</v>
      </c>
      <c r="K33" s="161"/>
      <c r="L33" s="161" t="str">
        <f t="shared" si="3"/>
        <v>COMPLIANT</v>
      </c>
      <c r="M33" s="39"/>
      <c r="N33" s="162">
        <f t="shared" si="4"/>
        <v>59.41</v>
      </c>
      <c r="O33" s="162">
        <f t="shared" si="5"/>
        <v>64.42</v>
      </c>
      <c r="P33" s="162">
        <f t="shared" si="6"/>
        <v>72.45</v>
      </c>
      <c r="Q33" s="162">
        <f t="shared" si="7"/>
        <v>77.06</v>
      </c>
      <c r="R33" s="162">
        <f t="shared" si="8"/>
        <v>81.99</v>
      </c>
      <c r="S33" s="39"/>
      <c r="T33" s="237">
        <v>59.41</v>
      </c>
      <c r="U33" s="164">
        <f>ROUND(ROUND(T33,2)*(1+'General Inputs'!K$20)*(1-Z33)+'General Inputs'!K$28,2)</f>
        <v>64.42</v>
      </c>
      <c r="V33" s="164">
        <f>ROUND(ROUND(U33,2)*(1+'General Inputs'!L$20)*(1-AA33)+'General Inputs'!L$28,2)</f>
        <v>72.45</v>
      </c>
      <c r="W33" s="164">
        <f>ROUND(ROUND(V33,2)*(1+'General Inputs'!M$20)*(1-AB33)+'General Inputs'!M$28,2)</f>
        <v>77.06</v>
      </c>
      <c r="X33" s="164">
        <f>ROUND(ROUND(W33,2)*(1+'General Inputs'!N$20)*(1-AC33)+'General Inputs'!N$28,2)</f>
        <v>81.99</v>
      </c>
      <c r="Y33" s="165"/>
      <c r="Z33" s="238">
        <v>-4.7628228693035624E-2</v>
      </c>
      <c r="AA33" s="238">
        <v>-4.2937501244690646E-2</v>
      </c>
      <c r="AB33" s="238">
        <v>-4.2789872023335063E-2</v>
      </c>
      <c r="AC33" s="238">
        <v>-4.3127911315751E-2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235" t="s">
        <v>367</v>
      </c>
      <c r="D34" s="235"/>
      <c r="E34" s="236" t="s">
        <v>34</v>
      </c>
      <c r="F34" s="236" t="s">
        <v>214</v>
      </c>
      <c r="G34" s="92"/>
      <c r="H34" s="93">
        <f t="shared" si="0"/>
        <v>227.25</v>
      </c>
      <c r="I34" s="161"/>
      <c r="J34" s="93">
        <f t="shared" si="1"/>
        <v>227.25</v>
      </c>
      <c r="K34" s="161"/>
      <c r="L34" s="161" t="str">
        <f t="shared" si="3"/>
        <v>COMPLIANT</v>
      </c>
      <c r="M34" s="39"/>
      <c r="N34" s="162">
        <f t="shared" si="4"/>
        <v>251</v>
      </c>
      <c r="O34" s="162">
        <f t="shared" si="5"/>
        <v>237.48</v>
      </c>
      <c r="P34" s="162">
        <f t="shared" si="6"/>
        <v>227.25</v>
      </c>
      <c r="Q34" s="162">
        <f t="shared" si="7"/>
        <v>205.05</v>
      </c>
      <c r="R34" s="162">
        <f t="shared" si="8"/>
        <v>179.64</v>
      </c>
      <c r="S34" s="39"/>
      <c r="T34" s="237">
        <v>251</v>
      </c>
      <c r="U34" s="164">
        <f>ROUND(ROUND(T34,2)*(1+'General Inputs'!K$20)*(1-Z34)+'General Inputs'!K$28,2)</f>
        <v>237.48</v>
      </c>
      <c r="V34" s="164">
        <f>ROUND(ROUND(U34,2)*(1+'General Inputs'!L$20)*(1-AA34)+'General Inputs'!L$28,2)</f>
        <v>227.25</v>
      </c>
      <c r="W34" s="164">
        <f>ROUND(ROUND(V34,2)*(1+'General Inputs'!M$20)*(1-AB34)+'General Inputs'!M$28,2)</f>
        <v>205.05</v>
      </c>
      <c r="X34" s="164">
        <f>ROUND(ROUND(W34,2)*(1+'General Inputs'!N$20)*(1-AC34)+'General Inputs'!N$28,2)</f>
        <v>179.64</v>
      </c>
      <c r="Y34" s="165"/>
      <c r="Z34" s="238">
        <v>8.58591648471939E-2</v>
      </c>
      <c r="AA34" s="238">
        <v>0.112591893577854</v>
      </c>
      <c r="AB34" s="238">
        <v>0.11538057697236399</v>
      </c>
      <c r="AC34" s="238">
        <v>0.141085762434905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235" t="s">
        <v>368</v>
      </c>
      <c r="D35" s="235"/>
      <c r="E35" s="236" t="s">
        <v>34</v>
      </c>
      <c r="F35" s="236" t="s">
        <v>214</v>
      </c>
      <c r="G35" s="92"/>
      <c r="H35" s="93">
        <f t="shared" si="0"/>
        <v>-30.72</v>
      </c>
      <c r="I35" s="161"/>
      <c r="J35" s="93">
        <f t="shared" si="1"/>
        <v>-30.72</v>
      </c>
      <c r="K35" s="161"/>
      <c r="L35" s="161" t="str">
        <f t="shared" si="3"/>
        <v>COMPLIANT</v>
      </c>
      <c r="M35" s="39"/>
      <c r="N35" s="162">
        <f t="shared" si="4"/>
        <v>-27.31</v>
      </c>
      <c r="O35" s="162">
        <f t="shared" si="5"/>
        <v>-28.38</v>
      </c>
      <c r="P35" s="162">
        <f t="shared" si="6"/>
        <v>-30.72</v>
      </c>
      <c r="Q35" s="162">
        <f t="shared" si="7"/>
        <v>-31.47</v>
      </c>
      <c r="R35" s="162">
        <f t="shared" si="8"/>
        <v>-32.28</v>
      </c>
      <c r="S35" s="39"/>
      <c r="T35" s="237">
        <v>-27.31</v>
      </c>
      <c r="U35" s="164">
        <f>ROUND(ROUND(T35,2)*(1+'General Inputs'!K$20)*(1-Z35)+'General Inputs'!K$28,2)</f>
        <v>-28.38</v>
      </c>
      <c r="V35" s="164">
        <f>ROUND(ROUND(U35,2)*(1+'General Inputs'!L$20)*(1-AA35)+'General Inputs'!L$28,2)</f>
        <v>-30.72</v>
      </c>
      <c r="W35" s="164">
        <f>ROUND(ROUND(V35,2)*(1+'General Inputs'!M$20)*(1-AB35)+'General Inputs'!M$28,2)</f>
        <v>-31.47</v>
      </c>
      <c r="X35" s="164">
        <f>ROUND(ROUND(W35,2)*(1+'General Inputs'!N$20)*(1-AC35)+'General Inputs'!N$28,2)</f>
        <v>-32.28</v>
      </c>
      <c r="Y35" s="165"/>
      <c r="Z35" s="238">
        <v>-4.13150582577559E-3</v>
      </c>
      <c r="AA35" s="238">
        <v>-3.89880229843675E-3</v>
      </c>
      <c r="AB35" s="238">
        <v>-4.4857599243244301E-3</v>
      </c>
      <c r="AC35" s="238">
        <v>-5.5362150854292302E-3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160"/>
      <c r="D36" s="160"/>
      <c r="E36" s="71"/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3"/>
        <v/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237"/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238">
        <f>IF(T36="",0,'[2]General Inputs'!K$23)</f>
        <v>0</v>
      </c>
      <c r="AA36" s="238">
        <f>IF(U36="",0,'[2]General Inputs'!L$23)</f>
        <v>0</v>
      </c>
      <c r="AB36" s="238">
        <f>IF(V36="",0,'[2]General Inputs'!M$23)</f>
        <v>0</v>
      </c>
      <c r="AC36" s="238">
        <f>IF(W36="",0,'[2]General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outlineLevel="1" x14ac:dyDescent="0.2">
      <c r="A37" s="36"/>
      <c r="B37" s="36"/>
      <c r="C37" s="160"/>
      <c r="D37" s="160"/>
      <c r="E37" s="71" t="s">
        <v>34</v>
      </c>
      <c r="F37" s="71"/>
      <c r="G37" s="92"/>
      <c r="H37" s="93">
        <f t="shared" si="0"/>
        <v>0</v>
      </c>
      <c r="I37" s="161"/>
      <c r="J37" s="93">
        <f t="shared" si="1"/>
        <v>0</v>
      </c>
      <c r="K37" s="161"/>
      <c r="L37" s="161" t="str">
        <f t="shared" si="3"/>
        <v/>
      </c>
      <c r="M37" s="39"/>
      <c r="N37" s="162">
        <f t="shared" si="4"/>
        <v>0</v>
      </c>
      <c r="O37" s="162">
        <f t="shared" si="5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163"/>
      <c r="U37" s="164">
        <f>ROUND(ROUND(T37,2)*(1+'General Inputs'!K$20)*(1-Z37)+'General Inputs'!K$28,2)</f>
        <v>0</v>
      </c>
      <c r="V37" s="164">
        <f>ROUND(ROUND(U37,2)*(1+'General Inputs'!L$20)*(1-AA37)+'General Inputs'!L$28,2)</f>
        <v>0</v>
      </c>
      <c r="W37" s="164">
        <f>ROUND(ROUND(V37,2)*(1+'General Inputs'!M$20)*(1-AB37)+'General Inputs'!M$28,2)</f>
        <v>0</v>
      </c>
      <c r="X37" s="164">
        <f>ROUND(ROUND(W37,2)*(1+'General Inputs'!N$20)*(1-AC37)+'General Inputs'!N$28,2)</f>
        <v>0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outlineLevel="1" x14ac:dyDescent="0.2">
      <c r="A38" s="36"/>
      <c r="B38" s="36"/>
      <c r="C38" s="160"/>
      <c r="D38" s="160"/>
      <c r="E38" s="71" t="s">
        <v>34</v>
      </c>
      <c r="F38" s="71"/>
      <c r="G38" s="92"/>
      <c r="H38" s="93">
        <f t="shared" si="0"/>
        <v>0</v>
      </c>
      <c r="I38" s="161"/>
      <c r="J38" s="93">
        <f t="shared" si="1"/>
        <v>0</v>
      </c>
      <c r="K38" s="161"/>
      <c r="L38" s="161" t="str">
        <f t="shared" si="3"/>
        <v/>
      </c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Inputs'!K$28,2)</f>
        <v>0</v>
      </c>
      <c r="V38" s="164">
        <f>ROUND(ROUND(U38,2)*(1+'General Inputs'!L$20)*(1-AA38)+'General Inputs'!L$28,2)</f>
        <v>0</v>
      </c>
      <c r="W38" s="164">
        <f>ROUND(ROUND(V38,2)*(1+'General Inputs'!M$20)*(1-AB38)+'General Inputs'!M$28,2)</f>
        <v>0</v>
      </c>
      <c r="X38" s="164">
        <f>ROUND(ROUND(W38,2)*(1+'General Inputs'!N$20)*(1-AC38)+'General Inputs'!N$28,2)</f>
        <v>0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outlineLevel="1" x14ac:dyDescent="0.2">
      <c r="A39" s="36"/>
      <c r="B39" s="36"/>
      <c r="C39" s="160"/>
      <c r="D39" s="160"/>
      <c r="E39" s="71" t="s">
        <v>34</v>
      </c>
      <c r="F39" s="71"/>
      <c r="G39" s="92"/>
      <c r="H39" s="93">
        <f t="shared" si="0"/>
        <v>0</v>
      </c>
      <c r="I39" s="161"/>
      <c r="J39" s="93">
        <f t="shared" si="1"/>
        <v>0</v>
      </c>
      <c r="K39" s="161"/>
      <c r="L39" s="161" t="str">
        <f t="shared" si="3"/>
        <v/>
      </c>
      <c r="M39" s="39"/>
      <c r="N39" s="162">
        <f t="shared" si="4"/>
        <v>0</v>
      </c>
      <c r="O39" s="162">
        <f t="shared" si="5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Inputs'!K$28,2)</f>
        <v>0</v>
      </c>
      <c r="V39" s="164">
        <f>ROUND(ROUND(U39,2)*(1+'General Inputs'!L$20)*(1-AA39)+'General Inputs'!L$28,2)</f>
        <v>0</v>
      </c>
      <c r="W39" s="164">
        <f>ROUND(ROUND(V39,2)*(1+'General Inputs'!M$20)*(1-AB39)+'General Inputs'!M$28,2)</f>
        <v>0</v>
      </c>
      <c r="X39" s="164">
        <f>ROUND(ROUND(W39,2)*(1+'General Inputs'!N$20)*(1-AC39)+'General Inputs'!N$28,2)</f>
        <v>0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outlineLevel="1" x14ac:dyDescent="0.2">
      <c r="A40" s="36"/>
      <c r="B40" s="36"/>
      <c r="C40" s="160"/>
      <c r="D40" s="160"/>
      <c r="E40" s="71" t="s">
        <v>34</v>
      </c>
      <c r="F40" s="71"/>
      <c r="G40" s="92"/>
      <c r="H40" s="93">
        <f t="shared" si="0"/>
        <v>0</v>
      </c>
      <c r="I40" s="161"/>
      <c r="J40" s="93">
        <f t="shared" si="1"/>
        <v>0</v>
      </c>
      <c r="K40" s="161"/>
      <c r="L40" s="161" t="str">
        <f t="shared" si="3"/>
        <v/>
      </c>
      <c r="M40" s="39"/>
      <c r="N40" s="162">
        <f t="shared" si="4"/>
        <v>0</v>
      </c>
      <c r="O40" s="162">
        <f t="shared" si="5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Inputs'!K$28,2)</f>
        <v>0</v>
      </c>
      <c r="V40" s="164">
        <f>ROUND(ROUND(U40,2)*(1+'General Inputs'!L$20)*(1-AA40)+'General Inputs'!L$28,2)</f>
        <v>0</v>
      </c>
      <c r="W40" s="164">
        <f>ROUND(ROUND(V40,2)*(1+'General Inputs'!M$20)*(1-AB40)+'General Inputs'!M$28,2)</f>
        <v>0</v>
      </c>
      <c r="X40" s="164">
        <f>ROUND(ROUND(W40,2)*(1+'General Inputs'!N$20)*(1-AC40)+'General Inputs'!N$28,2)</f>
        <v>0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outlineLevel="1" x14ac:dyDescent="0.2">
      <c r="A41" s="36"/>
      <c r="B41" s="36"/>
      <c r="C41" s="160"/>
      <c r="D41" s="160"/>
      <c r="E41" s="71" t="s">
        <v>34</v>
      </c>
      <c r="F41" s="71"/>
      <c r="G41" s="92"/>
      <c r="H41" s="93">
        <f t="shared" si="0"/>
        <v>0</v>
      </c>
      <c r="I41" s="161"/>
      <c r="J41" s="93">
        <f t="shared" si="1"/>
        <v>0</v>
      </c>
      <c r="K41" s="161"/>
      <c r="L41" s="161" t="str">
        <f t="shared" si="3"/>
        <v/>
      </c>
      <c r="M41" s="39"/>
      <c r="N41" s="162">
        <f t="shared" si="4"/>
        <v>0</v>
      </c>
      <c r="O41" s="162">
        <f t="shared" si="5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Inputs'!K$28,2)</f>
        <v>0</v>
      </c>
      <c r="V41" s="164">
        <f>ROUND(ROUND(U41,2)*(1+'General Inputs'!L$20)*(1-AA41)+'General Inputs'!L$28,2)</f>
        <v>0</v>
      </c>
      <c r="W41" s="164">
        <f>ROUND(ROUND(V41,2)*(1+'General Inputs'!M$20)*(1-AB41)+'General Inputs'!M$28,2)</f>
        <v>0</v>
      </c>
      <c r="X41" s="164">
        <f>ROUND(ROUND(W41,2)*(1+'General Inputs'!N$20)*(1-AC41)+'General Inputs'!N$28,2)</f>
        <v>0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outlineLevel="1" x14ac:dyDescent="0.2">
      <c r="A42" s="36"/>
      <c r="B42" s="36"/>
      <c r="C42" s="160"/>
      <c r="D42" s="160"/>
      <c r="E42" s="71" t="s">
        <v>34</v>
      </c>
      <c r="F42" s="71"/>
      <c r="G42" s="92"/>
      <c r="H42" s="93">
        <f t="shared" si="0"/>
        <v>0</v>
      </c>
      <c r="I42" s="161"/>
      <c r="J42" s="93">
        <f t="shared" si="1"/>
        <v>0</v>
      </c>
      <c r="K42" s="161"/>
      <c r="L42" s="161" t="str">
        <f t="shared" si="3"/>
        <v/>
      </c>
      <c r="M42" s="39"/>
      <c r="N42" s="162">
        <f t="shared" si="4"/>
        <v>0</v>
      </c>
      <c r="O42" s="162">
        <f t="shared" si="5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Inputs'!K$28,2)</f>
        <v>0</v>
      </c>
      <c r="V42" s="164">
        <f>ROUND(ROUND(U42,2)*(1+'General Inputs'!L$20)*(1-AA42)+'General Inputs'!L$28,2)</f>
        <v>0</v>
      </c>
      <c r="W42" s="164">
        <f>ROUND(ROUND(V42,2)*(1+'General Inputs'!M$20)*(1-AB42)+'General Inputs'!M$28,2)</f>
        <v>0</v>
      </c>
      <c r="X42" s="164">
        <f>ROUND(ROUND(W42,2)*(1+'General Inputs'!N$20)*(1-AC42)+'General Inputs'!N$28,2)</f>
        <v>0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outlineLevel="1" x14ac:dyDescent="0.2">
      <c r="A43" s="36"/>
      <c r="B43" s="36"/>
      <c r="C43" s="160"/>
      <c r="D43" s="160"/>
      <c r="E43" s="71" t="s">
        <v>34</v>
      </c>
      <c r="F43" s="71"/>
      <c r="G43" s="92"/>
      <c r="H43" s="93">
        <f t="shared" si="0"/>
        <v>0</v>
      </c>
      <c r="I43" s="161"/>
      <c r="J43" s="93">
        <f t="shared" si="1"/>
        <v>0</v>
      </c>
      <c r="K43" s="161"/>
      <c r="L43" s="161" t="str">
        <f t="shared" si="3"/>
        <v/>
      </c>
      <c r="M43" s="39"/>
      <c r="N43" s="162">
        <f t="shared" si="4"/>
        <v>0</v>
      </c>
      <c r="O43" s="162">
        <f t="shared" si="5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Inputs'!K$28,2)</f>
        <v>0</v>
      </c>
      <c r="V43" s="164">
        <f>ROUND(ROUND(U43,2)*(1+'General Inputs'!L$20)*(1-AA43)+'General Inputs'!L$28,2)</f>
        <v>0</v>
      </c>
      <c r="W43" s="164">
        <f>ROUND(ROUND(V43,2)*(1+'General Inputs'!M$20)*(1-AB43)+'General Inputs'!M$28,2)</f>
        <v>0</v>
      </c>
      <c r="X43" s="164">
        <f>ROUND(ROUND(W43,2)*(1+'General Inputs'!N$20)*(1-AC43)+'General Inputs'!N$28,2)</f>
        <v>0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outlineLevel="1" x14ac:dyDescent="0.2">
      <c r="A44" s="36"/>
      <c r="B44" s="36"/>
      <c r="C44" s="160"/>
      <c r="D44" s="160"/>
      <c r="E44" s="71" t="s">
        <v>34</v>
      </c>
      <c r="F44" s="71"/>
      <c r="G44" s="92"/>
      <c r="H44" s="93">
        <f t="shared" si="0"/>
        <v>0</v>
      </c>
      <c r="I44" s="161"/>
      <c r="J44" s="93">
        <f t="shared" si="1"/>
        <v>0</v>
      </c>
      <c r="K44" s="161"/>
      <c r="L44" s="161" t="str">
        <f t="shared" si="3"/>
        <v/>
      </c>
      <c r="M44" s="39"/>
      <c r="N44" s="162">
        <f t="shared" si="4"/>
        <v>0</v>
      </c>
      <c r="O44" s="162">
        <f t="shared" si="5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Inputs'!K$28,2)</f>
        <v>0</v>
      </c>
      <c r="V44" s="164">
        <f>ROUND(ROUND(U44,2)*(1+'General Inputs'!L$20)*(1-AA44)+'General Inputs'!L$28,2)</f>
        <v>0</v>
      </c>
      <c r="W44" s="164">
        <f>ROUND(ROUND(V44,2)*(1+'General Inputs'!M$20)*(1-AB44)+'General Inputs'!M$28,2)</f>
        <v>0</v>
      </c>
      <c r="X44" s="164">
        <f>ROUND(ROUND(W44,2)*(1+'General Inputs'!N$20)*(1-AC44)+'General Inputs'!N$28,2)</f>
        <v>0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outlineLevel="1" x14ac:dyDescent="0.2">
      <c r="A45" s="36"/>
      <c r="B45" s="36"/>
      <c r="C45" s="160"/>
      <c r="D45" s="160"/>
      <c r="E45" s="71" t="s">
        <v>34</v>
      </c>
      <c r="F45" s="71"/>
      <c r="G45" s="92"/>
      <c r="H45" s="93">
        <f t="shared" si="0"/>
        <v>0</v>
      </c>
      <c r="I45" s="161"/>
      <c r="J45" s="93">
        <f t="shared" si="1"/>
        <v>0</v>
      </c>
      <c r="K45" s="161"/>
      <c r="L45" s="161" t="str">
        <f t="shared" si="3"/>
        <v/>
      </c>
      <c r="M45" s="39"/>
      <c r="N45" s="162">
        <f t="shared" si="4"/>
        <v>0</v>
      </c>
      <c r="O45" s="162">
        <f t="shared" si="5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Inputs'!K$28,2)</f>
        <v>0</v>
      </c>
      <c r="V45" s="164">
        <f>ROUND(ROUND(U45,2)*(1+'General Inputs'!L$20)*(1-AA45)+'General Inputs'!L$28,2)</f>
        <v>0</v>
      </c>
      <c r="W45" s="164">
        <f>ROUND(ROUND(V45,2)*(1+'General Inputs'!M$20)*(1-AB45)+'General Inputs'!M$28,2)</f>
        <v>0</v>
      </c>
      <c r="X45" s="164">
        <f>ROUND(ROUND(W45,2)*(1+'General Inputs'!N$20)*(1-AC45)+'General Inputs'!N$28,2)</f>
        <v>0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outlineLevel="1" x14ac:dyDescent="0.2">
      <c r="A46" s="36"/>
      <c r="B46" s="36"/>
      <c r="C46" s="160"/>
      <c r="D46" s="160"/>
      <c r="E46" s="71" t="s">
        <v>34</v>
      </c>
      <c r="F46" s="71"/>
      <c r="G46" s="92"/>
      <c r="H46" s="93">
        <f t="shared" si="0"/>
        <v>0</v>
      </c>
      <c r="I46" s="161"/>
      <c r="J46" s="93">
        <f t="shared" si="1"/>
        <v>0</v>
      </c>
      <c r="K46" s="161"/>
      <c r="L46" s="161" t="str">
        <f t="shared" si="3"/>
        <v/>
      </c>
      <c r="M46" s="39"/>
      <c r="N46" s="162">
        <f t="shared" si="4"/>
        <v>0</v>
      </c>
      <c r="O46" s="162">
        <f t="shared" si="5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Inputs'!K$28,2)</f>
        <v>0</v>
      </c>
      <c r="V46" s="164">
        <f>ROUND(ROUND(U46,2)*(1+'General Inputs'!L$20)*(1-AA46)+'General Inputs'!L$28,2)</f>
        <v>0</v>
      </c>
      <c r="W46" s="164">
        <f>ROUND(ROUND(V46,2)*(1+'General Inputs'!M$20)*(1-AB46)+'General Inputs'!M$28,2)</f>
        <v>0</v>
      </c>
      <c r="X46" s="164">
        <f>ROUND(ROUND(W46,2)*(1+'General Inputs'!N$20)*(1-AC46)+'General Inputs'!N$28,2)</f>
        <v>0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outlineLevel="1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0"/>
        <v>0</v>
      </c>
      <c r="I47" s="161"/>
      <c r="J47" s="93">
        <f t="shared" si="1"/>
        <v>0</v>
      </c>
      <c r="K47" s="161"/>
      <c r="L47" s="161" t="str">
        <f t="shared" si="3"/>
        <v/>
      </c>
      <c r="M47" s="39"/>
      <c r="N47" s="162">
        <f t="shared" si="4"/>
        <v>0</v>
      </c>
      <c r="O47" s="162">
        <f t="shared" si="5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Inputs'!K$28,2)</f>
        <v>0</v>
      </c>
      <c r="V47" s="164">
        <f>ROUND(ROUND(U47,2)*(1+'General Inputs'!L$20)*(1-AA47)+'General Inputs'!L$28,2)</f>
        <v>0</v>
      </c>
      <c r="W47" s="164">
        <f>ROUND(ROUND(V47,2)*(1+'General Inputs'!M$20)*(1-AB47)+'General Inputs'!M$28,2)</f>
        <v>0</v>
      </c>
      <c r="X47" s="164">
        <f>ROUND(ROUND(W47,2)*(1+'General Inputs'!N$20)*(1-AC47)+'General Inputs'!N$28,2)</f>
        <v>0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outlineLevel="1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0"/>
        <v>0</v>
      </c>
      <c r="I48" s="161"/>
      <c r="J48" s="93">
        <f t="shared" si="1"/>
        <v>0</v>
      </c>
      <c r="K48" s="161"/>
      <c r="L48" s="161" t="str">
        <f t="shared" si="3"/>
        <v/>
      </c>
      <c r="M48" s="39"/>
      <c r="N48" s="162">
        <f t="shared" si="4"/>
        <v>0</v>
      </c>
      <c r="O48" s="162">
        <f t="shared" si="5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Inputs'!K$28,2)</f>
        <v>0</v>
      </c>
      <c r="V48" s="164">
        <f>ROUND(ROUND(U48,2)*(1+'General Inputs'!L$20)*(1-AA48)+'General Inputs'!L$28,2)</f>
        <v>0</v>
      </c>
      <c r="W48" s="164">
        <f>ROUND(ROUND(V48,2)*(1+'General Inputs'!M$20)*(1-AB48)+'General Inputs'!M$28,2)</f>
        <v>0</v>
      </c>
      <c r="X48" s="164">
        <f>ROUND(ROUND(W48,2)*(1+'General Inputs'!N$20)*(1-AC48)+'General Inputs'!N$28,2)</f>
        <v>0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0"/>
        <v>0</v>
      </c>
      <c r="I49" s="161"/>
      <c r="J49" s="93">
        <f t="shared" si="1"/>
        <v>0</v>
      </c>
      <c r="K49" s="161"/>
      <c r="L49" s="161" t="str">
        <f t="shared" si="3"/>
        <v/>
      </c>
      <c r="M49" s="39"/>
      <c r="N49" s="162">
        <f t="shared" si="4"/>
        <v>0</v>
      </c>
      <c r="O49" s="162">
        <f t="shared" si="5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Inputs'!K$28,2)</f>
        <v>0</v>
      </c>
      <c r="V49" s="164">
        <f>ROUND(ROUND(U49,2)*(1+'General Inputs'!L$20)*(1-AA49)+'General Inputs'!L$28,2)</f>
        <v>0</v>
      </c>
      <c r="W49" s="164">
        <f>ROUND(ROUND(V49,2)*(1+'General Inputs'!M$20)*(1-AB49)+'General Inputs'!M$28,2)</f>
        <v>0</v>
      </c>
      <c r="X49" s="164">
        <f>ROUND(ROUND(W49,2)*(1+'General Inputs'!N$20)*(1-AC49)+'General Inputs'!N$28,2)</f>
        <v>0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/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Inputs'!K$28,2)</f>
        <v>0</v>
      </c>
      <c r="V50" s="164">
        <f>ROUND(ROUND(U50,2)*(1+'General Inputs'!L$20)*(1-AA50)+'General Inputs'!L$28,2)</f>
        <v>0</v>
      </c>
      <c r="W50" s="164">
        <f>ROUND(ROUND(V50,2)*(1+'General Inputs'!M$20)*(1-AB50)+'General Inputs'!M$28,2)</f>
        <v>0</v>
      </c>
      <c r="X50" s="164">
        <f>ROUND(ROUND(W50,2)*(1+'General Inputs'!N$20)*(1-AC50)+'General Inputs'!N$28,2)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0"/>
        <v>0</v>
      </c>
      <c r="I51" s="161"/>
      <c r="J51" s="93">
        <f t="shared" si="1"/>
        <v>0</v>
      </c>
      <c r="K51" s="161"/>
      <c r="L51" s="161" t="str">
        <f t="shared" si="3"/>
        <v/>
      </c>
      <c r="M51" s="39"/>
      <c r="N51" s="162">
        <f t="shared" si="4"/>
        <v>0</v>
      </c>
      <c r="O51" s="162">
        <f t="shared" si="5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Inputs'!K$28,2)</f>
        <v>0</v>
      </c>
      <c r="V51" s="164">
        <f>ROUND(ROUND(U51,2)*(1+'General Inputs'!L$20)*(1-AA51)+'General Inputs'!L$28,2)</f>
        <v>0</v>
      </c>
      <c r="W51" s="164">
        <f>ROUND(ROUND(V51,2)*(1+'General Inputs'!M$20)*(1-AB51)+'General Inputs'!M$28,2)</f>
        <v>0</v>
      </c>
      <c r="X51" s="164">
        <f>ROUND(ROUND(W51,2)*(1+'General Inputs'!N$20)*(1-AC51)+'General Inputs'!N$28,2)</f>
        <v>0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0"/>
        <v>0</v>
      </c>
      <c r="I52" s="161"/>
      <c r="J52" s="93">
        <f t="shared" si="1"/>
        <v>0</v>
      </c>
      <c r="K52" s="161"/>
      <c r="L52" s="161" t="str">
        <f t="shared" si="3"/>
        <v/>
      </c>
      <c r="M52" s="39"/>
      <c r="N52" s="162">
        <f t="shared" si="4"/>
        <v>0</v>
      </c>
      <c r="O52" s="162">
        <f t="shared" si="5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Inputs'!K$28,2)</f>
        <v>0</v>
      </c>
      <c r="V52" s="164">
        <f>ROUND(ROUND(U52,2)*(1+'General Inputs'!L$20)*(1-AA52)+'General Inputs'!L$28,2)</f>
        <v>0</v>
      </c>
      <c r="W52" s="164">
        <f>ROUND(ROUND(V52,2)*(1+'General Inputs'!M$20)*(1-AB52)+'General Inputs'!M$28,2)</f>
        <v>0</v>
      </c>
      <c r="X52" s="164">
        <f>ROUND(ROUND(W52,2)*(1+'General Inputs'!N$20)*(1-AC52)+'General Inputs'!N$28,2)</f>
        <v>0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0"/>
        <v>0</v>
      </c>
      <c r="I53" s="161"/>
      <c r="J53" s="93">
        <f t="shared" si="1"/>
        <v>0</v>
      </c>
      <c r="K53" s="161"/>
      <c r="L53" s="161" t="str">
        <f t="shared" si="3"/>
        <v/>
      </c>
      <c r="M53" s="39"/>
      <c r="N53" s="162">
        <f t="shared" si="4"/>
        <v>0</v>
      </c>
      <c r="O53" s="162">
        <f t="shared" si="5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Inputs'!K$28,2)</f>
        <v>0</v>
      </c>
      <c r="V53" s="164">
        <f>ROUND(ROUND(U53,2)*(1+'General Inputs'!L$20)*(1-AA53)+'General Inputs'!L$28,2)</f>
        <v>0</v>
      </c>
      <c r="W53" s="164">
        <f>ROUND(ROUND(V53,2)*(1+'General Inputs'!M$20)*(1-AB53)+'General Inputs'!M$28,2)</f>
        <v>0</v>
      </c>
      <c r="X53" s="164">
        <f>ROUND(ROUND(W53,2)*(1+'General Inputs'!N$20)*(1-AC53)+'General Inputs'!N$28,2)</f>
        <v>0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0"/>
        <v>0</v>
      </c>
      <c r="I54" s="161"/>
      <c r="J54" s="93">
        <f t="shared" si="1"/>
        <v>0</v>
      </c>
      <c r="K54" s="161"/>
      <c r="L54" s="161" t="str">
        <f t="shared" si="3"/>
        <v/>
      </c>
      <c r="M54" s="39"/>
      <c r="N54" s="162">
        <f t="shared" si="4"/>
        <v>0</v>
      </c>
      <c r="O54" s="162">
        <f t="shared" si="5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Inputs'!K$28,2)</f>
        <v>0</v>
      </c>
      <c r="V54" s="164">
        <f>ROUND(ROUND(U54,2)*(1+'General Inputs'!L$20)*(1-AA54)+'General Inputs'!L$28,2)</f>
        <v>0</v>
      </c>
      <c r="W54" s="164">
        <f>ROUND(ROUND(V54,2)*(1+'General Inputs'!M$20)*(1-AB54)+'General Inputs'!M$28,2)</f>
        <v>0</v>
      </c>
      <c r="X54" s="164">
        <f>ROUND(ROUND(W54,2)*(1+'General Inputs'!N$20)*(1-AC54)+'General Inputs'!N$28,2)</f>
        <v>0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0"/>
        <v>0</v>
      </c>
      <c r="I55" s="161"/>
      <c r="J55" s="93">
        <f t="shared" si="1"/>
        <v>0</v>
      </c>
      <c r="K55" s="161"/>
      <c r="L55" s="161" t="str">
        <f t="shared" si="3"/>
        <v/>
      </c>
      <c r="M55" s="39"/>
      <c r="N55" s="162">
        <f t="shared" si="4"/>
        <v>0</v>
      </c>
      <c r="O55" s="162">
        <f t="shared" si="5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Inputs'!K$28,2)</f>
        <v>0</v>
      </c>
      <c r="V55" s="164">
        <f>ROUND(ROUND(U55,2)*(1+'General Inputs'!L$20)*(1-AA55)+'General Inputs'!L$28,2)</f>
        <v>0</v>
      </c>
      <c r="W55" s="164">
        <f>ROUND(ROUND(V55,2)*(1+'General Inputs'!M$20)*(1-AB55)+'General Inputs'!M$28,2)</f>
        <v>0</v>
      </c>
      <c r="X55" s="164">
        <f>ROUND(ROUND(W55,2)*(1+'General Inputs'!N$20)*(1-AC55)+'General Inputs'!N$28,2)</f>
        <v>0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0"/>
        <v>0</v>
      </c>
      <c r="I56" s="161"/>
      <c r="J56" s="93">
        <f t="shared" si="1"/>
        <v>0</v>
      </c>
      <c r="K56" s="161"/>
      <c r="L56" s="161" t="str">
        <f t="shared" si="3"/>
        <v/>
      </c>
      <c r="M56" s="39"/>
      <c r="N56" s="162">
        <f t="shared" si="4"/>
        <v>0</v>
      </c>
      <c r="O56" s="162">
        <f t="shared" si="5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Inputs'!K$28,2)</f>
        <v>0</v>
      </c>
      <c r="V56" s="164">
        <f>ROUND(ROUND(U56,2)*(1+'General Inputs'!L$20)*(1-AA56)+'General Inputs'!L$28,2)</f>
        <v>0</v>
      </c>
      <c r="W56" s="164">
        <f>ROUND(ROUND(V56,2)*(1+'General Inputs'!M$20)*(1-AB56)+'General Inputs'!M$28,2)</f>
        <v>0</v>
      </c>
      <c r="X56" s="164">
        <f>ROUND(ROUND(W56,2)*(1+'General Inputs'!N$20)*(1-AC56)+'General Inputs'!N$28,2)</f>
        <v>0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0"/>
        <v>0</v>
      </c>
      <c r="I57" s="161"/>
      <c r="J57" s="93">
        <f t="shared" si="1"/>
        <v>0</v>
      </c>
      <c r="K57" s="161"/>
      <c r="L57" s="161" t="str">
        <f t="shared" si="3"/>
        <v/>
      </c>
      <c r="M57" s="39"/>
      <c r="N57" s="162">
        <f t="shared" si="4"/>
        <v>0</v>
      </c>
      <c r="O57" s="162">
        <f t="shared" si="5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Inputs'!K$28,2)</f>
        <v>0</v>
      </c>
      <c r="V57" s="164">
        <f>ROUND(ROUND(U57,2)*(1+'General Inputs'!L$20)*(1-AA57)+'General Inputs'!L$28,2)</f>
        <v>0</v>
      </c>
      <c r="W57" s="164">
        <f>ROUND(ROUND(V57,2)*(1+'General Inputs'!M$20)*(1-AB57)+'General Inputs'!M$28,2)</f>
        <v>0</v>
      </c>
      <c r="X57" s="164">
        <f>ROUND(ROUND(W57,2)*(1+'General Inputs'!N$20)*(1-AC57)+'General Inputs'!N$28,2)</f>
        <v>0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0"/>
        <v>0</v>
      </c>
      <c r="I58" s="161"/>
      <c r="J58" s="93">
        <f t="shared" si="1"/>
        <v>0</v>
      </c>
      <c r="K58" s="161"/>
      <c r="L58" s="161" t="str">
        <f t="shared" si="3"/>
        <v/>
      </c>
      <c r="M58" s="39"/>
      <c r="N58" s="162">
        <f t="shared" si="4"/>
        <v>0</v>
      </c>
      <c r="O58" s="162">
        <f t="shared" si="5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Inputs'!K$28,2)</f>
        <v>0</v>
      </c>
      <c r="V58" s="164">
        <f>ROUND(ROUND(U58,2)*(1+'General Inputs'!L$20)*(1-AA58)+'General Inputs'!L$28,2)</f>
        <v>0</v>
      </c>
      <c r="W58" s="164">
        <f>ROUND(ROUND(V58,2)*(1+'General Inputs'!M$20)*(1-AB58)+'General Inputs'!M$28,2)</f>
        <v>0</v>
      </c>
      <c r="X58" s="164">
        <f>ROUND(ROUND(W58,2)*(1+'General Inputs'!N$20)*(1-AC58)+'General Inputs'!N$28,2)</f>
        <v>0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0"/>
        <v>0</v>
      </c>
      <c r="I59" s="161"/>
      <c r="J59" s="93">
        <f t="shared" si="1"/>
        <v>0</v>
      </c>
      <c r="K59" s="161"/>
      <c r="L59" s="161" t="str">
        <f t="shared" si="3"/>
        <v/>
      </c>
      <c r="M59" s="39"/>
      <c r="N59" s="162">
        <f t="shared" si="4"/>
        <v>0</v>
      </c>
      <c r="O59" s="162">
        <f t="shared" si="5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Inputs'!K$28,2)</f>
        <v>0</v>
      </c>
      <c r="V59" s="164">
        <f>ROUND(ROUND(U59,2)*(1+'General Inputs'!L$20)*(1-AA59)+'General Inputs'!L$28,2)</f>
        <v>0</v>
      </c>
      <c r="W59" s="164">
        <f>ROUND(ROUND(V59,2)*(1+'General Inputs'!M$20)*(1-AB59)+'General Inputs'!M$28,2)</f>
        <v>0</v>
      </c>
      <c r="X59" s="164">
        <f>ROUND(ROUND(W59,2)*(1+'General Inputs'!N$20)*(1-AC59)+'General Inputs'!N$28,2)</f>
        <v>0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0"/>
        <v>0</v>
      </c>
      <c r="I60" s="161"/>
      <c r="J60" s="93">
        <f t="shared" si="1"/>
        <v>0</v>
      </c>
      <c r="K60" s="161"/>
      <c r="L60" s="161" t="str">
        <f t="shared" si="3"/>
        <v/>
      </c>
      <c r="M60" s="39"/>
      <c r="N60" s="162">
        <f t="shared" si="4"/>
        <v>0</v>
      </c>
      <c r="O60" s="162">
        <f t="shared" si="5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Inputs'!K$28,2)</f>
        <v>0</v>
      </c>
      <c r="V60" s="164">
        <f>ROUND(ROUND(U60,2)*(1+'General Inputs'!L$20)*(1-AA60)+'General Inputs'!L$28,2)</f>
        <v>0</v>
      </c>
      <c r="W60" s="164">
        <f>ROUND(ROUND(V60,2)*(1+'General Inputs'!M$20)*(1-AB60)+'General Inputs'!M$28,2)</f>
        <v>0</v>
      </c>
      <c r="X60" s="164">
        <f>ROUND(ROUND(W60,2)*(1+'General Inputs'!N$20)*(1-AC60)+'General Inputs'!N$28,2)</f>
        <v>0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0"/>
        <v>0</v>
      </c>
      <c r="I61" s="161"/>
      <c r="J61" s="93">
        <f t="shared" si="1"/>
        <v>0</v>
      </c>
      <c r="K61" s="161"/>
      <c r="L61" s="161" t="str">
        <f t="shared" si="3"/>
        <v/>
      </c>
      <c r="M61" s="39"/>
      <c r="N61" s="162">
        <f t="shared" si="4"/>
        <v>0</v>
      </c>
      <c r="O61" s="162">
        <f t="shared" si="5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Inputs'!K$28,2)</f>
        <v>0</v>
      </c>
      <c r="V61" s="164">
        <f>ROUND(ROUND(U61,2)*(1+'General Inputs'!L$20)*(1-AA61)+'General Inputs'!L$28,2)</f>
        <v>0</v>
      </c>
      <c r="W61" s="164">
        <f>ROUND(ROUND(V61,2)*(1+'General Inputs'!M$20)*(1-AB61)+'General Inputs'!M$28,2)</f>
        <v>0</v>
      </c>
      <c r="X61" s="164">
        <f>ROUND(ROUND(W61,2)*(1+'General Inputs'!N$20)*(1-AC61)+'General Inputs'!N$28,2)</f>
        <v>0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0"/>
        <v>0</v>
      </c>
      <c r="I62" s="161"/>
      <c r="J62" s="93">
        <f t="shared" si="1"/>
        <v>0</v>
      </c>
      <c r="K62" s="161"/>
      <c r="L62" s="161" t="str">
        <f t="shared" si="3"/>
        <v/>
      </c>
      <c r="M62" s="39"/>
      <c r="N62" s="162">
        <f t="shared" si="4"/>
        <v>0</v>
      </c>
      <c r="O62" s="162">
        <f t="shared" si="5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Inputs'!K$28,2)</f>
        <v>0</v>
      </c>
      <c r="V62" s="164">
        <f>ROUND(ROUND(U62,2)*(1+'General Inputs'!L$20)*(1-AA62)+'General Inputs'!L$28,2)</f>
        <v>0</v>
      </c>
      <c r="W62" s="164">
        <f>ROUND(ROUND(V62,2)*(1+'General Inputs'!M$20)*(1-AB62)+'General Inputs'!M$28,2)</f>
        <v>0</v>
      </c>
      <c r="X62" s="164">
        <f>ROUND(ROUND(W62,2)*(1+'General Inputs'!N$20)*(1-AC62)+'General Inputs'!N$28,2)</f>
        <v>0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0"/>
        <v>0</v>
      </c>
      <c r="I63" s="161"/>
      <c r="J63" s="93">
        <f t="shared" si="1"/>
        <v>0</v>
      </c>
      <c r="K63" s="161"/>
      <c r="L63" s="161" t="str">
        <f t="shared" si="3"/>
        <v/>
      </c>
      <c r="M63" s="39"/>
      <c r="N63" s="162">
        <f t="shared" si="4"/>
        <v>0</v>
      </c>
      <c r="O63" s="162">
        <f t="shared" si="5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Inputs'!K$28,2)</f>
        <v>0</v>
      </c>
      <c r="V63" s="164">
        <f>ROUND(ROUND(U63,2)*(1+'General Inputs'!L$20)*(1-AA63)+'General Inputs'!L$28,2)</f>
        <v>0</v>
      </c>
      <c r="W63" s="164">
        <f>ROUND(ROUND(V63,2)*(1+'General Inputs'!M$20)*(1-AB63)+'General Inputs'!M$28,2)</f>
        <v>0</v>
      </c>
      <c r="X63" s="164">
        <f>ROUND(ROUND(W63,2)*(1+'General Inputs'!N$20)*(1-AC63)+'General Inputs'!N$28,2)</f>
        <v>0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0"/>
        <v>0</v>
      </c>
      <c r="I64" s="161"/>
      <c r="J64" s="93">
        <f t="shared" si="1"/>
        <v>0</v>
      </c>
      <c r="K64" s="161"/>
      <c r="L64" s="161" t="str">
        <f t="shared" si="3"/>
        <v/>
      </c>
      <c r="M64" s="39"/>
      <c r="N64" s="162">
        <f t="shared" si="4"/>
        <v>0</v>
      </c>
      <c r="O64" s="162">
        <f t="shared" si="5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Inputs'!K$28,2)</f>
        <v>0</v>
      </c>
      <c r="V64" s="164">
        <f>ROUND(ROUND(U64,2)*(1+'General Inputs'!L$20)*(1-AA64)+'General Inputs'!L$28,2)</f>
        <v>0</v>
      </c>
      <c r="W64" s="164">
        <f>ROUND(ROUND(V64,2)*(1+'General Inputs'!M$20)*(1-AB64)+'General Inputs'!M$28,2)</f>
        <v>0</v>
      </c>
      <c r="X64" s="164">
        <f>ROUND(ROUND(W64,2)*(1+'General Inputs'!N$20)*(1-AC64)+'General Inputs'!N$28,2)</f>
        <v>0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0"/>
        <v>0</v>
      </c>
      <c r="I65" s="161"/>
      <c r="J65" s="93">
        <f t="shared" si="1"/>
        <v>0</v>
      </c>
      <c r="K65" s="161"/>
      <c r="L65" s="161" t="str">
        <f t="shared" si="3"/>
        <v/>
      </c>
      <c r="M65" s="39"/>
      <c r="N65" s="162">
        <f t="shared" si="4"/>
        <v>0</v>
      </c>
      <c r="O65" s="162">
        <f t="shared" si="5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Inputs'!K$28,2)</f>
        <v>0</v>
      </c>
      <c r="V65" s="164">
        <f>ROUND(ROUND(U65,2)*(1+'General Inputs'!L$20)*(1-AA65)+'General Inputs'!L$28,2)</f>
        <v>0</v>
      </c>
      <c r="W65" s="164">
        <f>ROUND(ROUND(V65,2)*(1+'General Inputs'!M$20)*(1-AB65)+'General Inputs'!M$28,2)</f>
        <v>0</v>
      </c>
      <c r="X65" s="164">
        <f>ROUND(ROUND(W65,2)*(1+'General Inputs'!N$20)*(1-AC65)+'General Inputs'!N$28,2)</f>
        <v>0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0"/>
        <v>0</v>
      </c>
      <c r="I66" s="161"/>
      <c r="J66" s="93">
        <f t="shared" si="1"/>
        <v>0</v>
      </c>
      <c r="K66" s="161"/>
      <c r="L66" s="161" t="str">
        <f t="shared" si="3"/>
        <v/>
      </c>
      <c r="M66" s="39"/>
      <c r="N66" s="162">
        <f t="shared" si="4"/>
        <v>0</v>
      </c>
      <c r="O66" s="162">
        <f t="shared" si="5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Inputs'!K$28,2)</f>
        <v>0</v>
      </c>
      <c r="V66" s="164">
        <f>ROUND(ROUND(U66,2)*(1+'General Inputs'!L$20)*(1-AA66)+'General Inputs'!L$28,2)</f>
        <v>0</v>
      </c>
      <c r="W66" s="164">
        <f>ROUND(ROUND(V66,2)*(1+'General Inputs'!M$20)*(1-AB66)+'General Inputs'!M$28,2)</f>
        <v>0</v>
      </c>
      <c r="X66" s="164">
        <f>ROUND(ROUND(W66,2)*(1+'General Inputs'!N$20)*(1-AC66)+'General Inputs'!N$28,2)</f>
        <v>0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0"/>
        <v>0</v>
      </c>
      <c r="I67" s="161"/>
      <c r="J67" s="93">
        <f t="shared" si="1"/>
        <v>0</v>
      </c>
      <c r="K67" s="161"/>
      <c r="L67" s="161" t="str">
        <f t="shared" si="3"/>
        <v/>
      </c>
      <c r="M67" s="39"/>
      <c r="N67" s="162">
        <f t="shared" si="4"/>
        <v>0</v>
      </c>
      <c r="O67" s="162">
        <f t="shared" si="5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Inputs'!K$28,2)</f>
        <v>0</v>
      </c>
      <c r="V67" s="164">
        <f>ROUND(ROUND(U67,2)*(1+'General Inputs'!L$20)*(1-AA67)+'General Inputs'!L$28,2)</f>
        <v>0</v>
      </c>
      <c r="W67" s="164">
        <f>ROUND(ROUND(V67,2)*(1+'General Inputs'!M$20)*(1-AB67)+'General Inputs'!M$28,2)</f>
        <v>0</v>
      </c>
      <c r="X67" s="164">
        <f>ROUND(ROUND(W67,2)*(1+'General Inputs'!N$20)*(1-AC67)+'General Inputs'!N$28,2)</f>
        <v>0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0"/>
        <v>0</v>
      </c>
      <c r="I68" s="161"/>
      <c r="J68" s="93">
        <f t="shared" si="1"/>
        <v>0</v>
      </c>
      <c r="K68" s="161"/>
      <c r="L68" s="161" t="str">
        <f t="shared" si="3"/>
        <v/>
      </c>
      <c r="M68" s="39"/>
      <c r="N68" s="162">
        <f t="shared" si="4"/>
        <v>0</v>
      </c>
      <c r="O68" s="162">
        <f t="shared" si="5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Inputs'!K$28,2)</f>
        <v>0</v>
      </c>
      <c r="V68" s="164">
        <f>ROUND(ROUND(U68,2)*(1+'General Inputs'!L$20)*(1-AA68)+'General Inputs'!L$28,2)</f>
        <v>0</v>
      </c>
      <c r="W68" s="164">
        <f>ROUND(ROUND(V68,2)*(1+'General Inputs'!M$20)*(1-AB68)+'General Inputs'!M$28,2)</f>
        <v>0</v>
      </c>
      <c r="X68" s="164">
        <f>ROUND(ROUND(W68,2)*(1+'General Inputs'!N$20)*(1-AC68)+'General Inputs'!N$28,2)</f>
        <v>0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0"/>
        <v>0</v>
      </c>
      <c r="I69" s="161"/>
      <c r="J69" s="93">
        <f t="shared" si="1"/>
        <v>0</v>
      </c>
      <c r="K69" s="161"/>
      <c r="L69" s="161" t="str">
        <f t="shared" si="3"/>
        <v/>
      </c>
      <c r="M69" s="39"/>
      <c r="N69" s="162">
        <f t="shared" si="4"/>
        <v>0</v>
      </c>
      <c r="O69" s="162">
        <f t="shared" si="5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Inputs'!K$28,2)</f>
        <v>0</v>
      </c>
      <c r="V69" s="164">
        <f>ROUND(ROUND(U69,2)*(1+'General Inputs'!L$20)*(1-AA69)+'General Inputs'!L$28,2)</f>
        <v>0</v>
      </c>
      <c r="W69" s="164">
        <f>ROUND(ROUND(V69,2)*(1+'General Inputs'!M$20)*(1-AB69)+'General Inputs'!M$28,2)</f>
        <v>0</v>
      </c>
      <c r="X69" s="164">
        <f>ROUND(ROUND(W69,2)*(1+'General Inputs'!N$20)*(1-AC69)+'General Inputs'!N$28,2)</f>
        <v>0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0"/>
        <v>0</v>
      </c>
      <c r="I70" s="161"/>
      <c r="J70" s="93">
        <f t="shared" si="1"/>
        <v>0</v>
      </c>
      <c r="K70" s="161"/>
      <c r="L70" s="161" t="str">
        <f t="shared" si="3"/>
        <v/>
      </c>
      <c r="M70" s="39"/>
      <c r="N70" s="162">
        <f t="shared" si="4"/>
        <v>0</v>
      </c>
      <c r="O70" s="162">
        <f t="shared" si="5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Inputs'!K$28,2)</f>
        <v>0</v>
      </c>
      <c r="V70" s="164">
        <f>ROUND(ROUND(U70,2)*(1+'General Inputs'!L$20)*(1-AA70)+'General Inputs'!L$28,2)</f>
        <v>0</v>
      </c>
      <c r="W70" s="164">
        <f>ROUND(ROUND(V70,2)*(1+'General Inputs'!M$20)*(1-AB70)+'General Inputs'!M$28,2)</f>
        <v>0</v>
      </c>
      <c r="X70" s="164">
        <f>ROUND(ROUND(W70,2)*(1+'General Inputs'!N$20)*(1-AC70)+'General Inputs'!N$28,2)</f>
        <v>0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/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Inputs'!K$28,2)</f>
        <v>0</v>
      </c>
      <c r="V71" s="164">
        <f>ROUND(ROUND(U71,2)*(1+'General Inputs'!L$20)*(1-AA71)+'General Inputs'!L$28,2)</f>
        <v>0</v>
      </c>
      <c r="W71" s="164">
        <f>ROUND(ROUND(V71,2)*(1+'General Inputs'!M$20)*(1-AB71)+'General Inputs'!M$28,2)</f>
        <v>0</v>
      </c>
      <c r="X71" s="164">
        <f>ROUND(ROUND(W71,2)*(1+'General Inputs'!N$20)*(1-AC71)+'General Inputs'!N$28,2)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9"/>
        <v>0</v>
      </c>
      <c r="I72" s="161"/>
      <c r="J72" s="93">
        <f t="shared" si="10"/>
        <v>0</v>
      </c>
      <c r="K72" s="161"/>
      <c r="L72" s="161" t="str">
        <f t="shared" ref="L72:L135" si="11">IF(C72="","",IF(H72&gt;J72,"NON-COMPLIANT","COMPLIANT"))</f>
        <v/>
      </c>
      <c r="M72" s="39"/>
      <c r="N72" s="162">
        <f t="shared" ref="N72:N135" si="12">T72</f>
        <v>0</v>
      </c>
      <c r="O72" s="162">
        <f t="shared" ref="O72:O135" si="13">U72</f>
        <v>0</v>
      </c>
      <c r="P72" s="162">
        <f t="shared" ref="P72:P135" si="14">V72</f>
        <v>0</v>
      </c>
      <c r="Q72" s="162">
        <f t="shared" ref="Q72:Q135" si="15">W72</f>
        <v>0</v>
      </c>
      <c r="R72" s="162">
        <f t="shared" ref="R72:R135" si="16">X72</f>
        <v>0</v>
      </c>
      <c r="S72" s="39"/>
      <c r="T72" s="163"/>
      <c r="U72" s="164">
        <f>ROUND(ROUND(T72,2)*(1+'General Inputs'!K$20)*(1-Z72)+'General Inputs'!K$28,2)</f>
        <v>0</v>
      </c>
      <c r="V72" s="164">
        <f>ROUND(ROUND(U72,2)*(1+'General Inputs'!L$20)*(1-AA72)+'General Inputs'!L$28,2)</f>
        <v>0</v>
      </c>
      <c r="W72" s="164">
        <f>ROUND(ROUND(V72,2)*(1+'General Inputs'!M$20)*(1-AB72)+'General Inputs'!M$28,2)</f>
        <v>0</v>
      </c>
      <c r="X72" s="164">
        <f>ROUND(ROUND(W72,2)*(1+'General Inputs'!N$20)*(1-AC72)+'General Inputs'!N$28,2)</f>
        <v>0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9"/>
        <v>0</v>
      </c>
      <c r="I73" s="161"/>
      <c r="J73" s="93">
        <f t="shared" si="10"/>
        <v>0</v>
      </c>
      <c r="K73" s="161"/>
      <c r="L73" s="161" t="str">
        <f t="shared" si="11"/>
        <v/>
      </c>
      <c r="M73" s="39"/>
      <c r="N73" s="162">
        <f t="shared" si="12"/>
        <v>0</v>
      </c>
      <c r="O73" s="162">
        <f t="shared" si="13"/>
        <v>0</v>
      </c>
      <c r="P73" s="162">
        <f t="shared" si="14"/>
        <v>0</v>
      </c>
      <c r="Q73" s="162">
        <f t="shared" si="15"/>
        <v>0</v>
      </c>
      <c r="R73" s="162">
        <f t="shared" si="16"/>
        <v>0</v>
      </c>
      <c r="S73" s="39"/>
      <c r="T73" s="163"/>
      <c r="U73" s="164">
        <f>ROUND(ROUND(T73,2)*(1+'General Inputs'!K$20)*(1-Z73)+'General Inputs'!K$28,2)</f>
        <v>0</v>
      </c>
      <c r="V73" s="164">
        <f>ROUND(ROUND(U73,2)*(1+'General Inputs'!L$20)*(1-AA73)+'General Inputs'!L$28,2)</f>
        <v>0</v>
      </c>
      <c r="W73" s="164">
        <f>ROUND(ROUND(V73,2)*(1+'General Inputs'!M$20)*(1-AB73)+'General Inputs'!M$28,2)</f>
        <v>0</v>
      </c>
      <c r="X73" s="164">
        <f>ROUND(ROUND(W73,2)*(1+'General Inputs'!N$20)*(1-AC73)+'General Inputs'!N$28,2)</f>
        <v>0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9"/>
        <v>0</v>
      </c>
      <c r="I74" s="161"/>
      <c r="J74" s="93">
        <f t="shared" si="10"/>
        <v>0</v>
      </c>
      <c r="K74" s="161"/>
      <c r="L74" s="161" t="str">
        <f t="shared" si="11"/>
        <v/>
      </c>
      <c r="M74" s="39"/>
      <c r="N74" s="162">
        <f t="shared" si="12"/>
        <v>0</v>
      </c>
      <c r="O74" s="162">
        <f t="shared" si="13"/>
        <v>0</v>
      </c>
      <c r="P74" s="162">
        <f t="shared" si="14"/>
        <v>0</v>
      </c>
      <c r="Q74" s="162">
        <f t="shared" si="15"/>
        <v>0</v>
      </c>
      <c r="R74" s="162">
        <f t="shared" si="16"/>
        <v>0</v>
      </c>
      <c r="S74" s="39"/>
      <c r="T74" s="163"/>
      <c r="U74" s="164">
        <f>ROUND(ROUND(T74,2)*(1+'General Inputs'!K$20)*(1-Z74)+'General Inputs'!K$28,2)</f>
        <v>0</v>
      </c>
      <c r="V74" s="164">
        <f>ROUND(ROUND(U74,2)*(1+'General Inputs'!L$20)*(1-AA74)+'General Inputs'!L$28,2)</f>
        <v>0</v>
      </c>
      <c r="W74" s="164">
        <f>ROUND(ROUND(V74,2)*(1+'General Inputs'!M$20)*(1-AB74)+'General Inputs'!M$28,2)</f>
        <v>0</v>
      </c>
      <c r="X74" s="164">
        <f>ROUND(ROUND(W74,2)*(1+'General Inputs'!N$20)*(1-AC74)+'General Inputs'!N$28,2)</f>
        <v>0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outlineLevel="1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9"/>
        <v>0</v>
      </c>
      <c r="I75" s="161"/>
      <c r="J75" s="93">
        <f t="shared" si="10"/>
        <v>0</v>
      </c>
      <c r="K75" s="161"/>
      <c r="L75" s="161" t="str">
        <f t="shared" si="11"/>
        <v/>
      </c>
      <c r="M75" s="39"/>
      <c r="N75" s="162">
        <f t="shared" si="12"/>
        <v>0</v>
      </c>
      <c r="O75" s="162">
        <f t="shared" si="13"/>
        <v>0</v>
      </c>
      <c r="P75" s="162">
        <f t="shared" si="14"/>
        <v>0</v>
      </c>
      <c r="Q75" s="162">
        <f t="shared" si="15"/>
        <v>0</v>
      </c>
      <c r="R75" s="162">
        <f t="shared" si="16"/>
        <v>0</v>
      </c>
      <c r="S75" s="39"/>
      <c r="T75" s="163"/>
      <c r="U75" s="164">
        <f>ROUND(ROUND(T75,2)*(1+'General Inputs'!K$20)*(1-Z75)+'General Inputs'!K$28,2)</f>
        <v>0</v>
      </c>
      <c r="V75" s="164">
        <f>ROUND(ROUND(U75,2)*(1+'General Inputs'!L$20)*(1-AA75)+'General Inputs'!L$28,2)</f>
        <v>0</v>
      </c>
      <c r="W75" s="164">
        <f>ROUND(ROUND(V75,2)*(1+'General Inputs'!M$20)*(1-AB75)+'General Inputs'!M$28,2)</f>
        <v>0</v>
      </c>
      <c r="X75" s="164">
        <f>ROUND(ROUND(W75,2)*(1+'General Inputs'!N$20)*(1-AC75)+'General Inputs'!N$28,2)</f>
        <v>0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outlineLevel="1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9"/>
        <v>0</v>
      </c>
      <c r="I76" s="161"/>
      <c r="J76" s="93">
        <f t="shared" si="10"/>
        <v>0</v>
      </c>
      <c r="K76" s="161"/>
      <c r="L76" s="161" t="str">
        <f t="shared" si="11"/>
        <v/>
      </c>
      <c r="M76" s="39"/>
      <c r="N76" s="162">
        <f t="shared" si="12"/>
        <v>0</v>
      </c>
      <c r="O76" s="162">
        <f t="shared" si="13"/>
        <v>0</v>
      </c>
      <c r="P76" s="162">
        <f t="shared" si="14"/>
        <v>0</v>
      </c>
      <c r="Q76" s="162">
        <f t="shared" si="15"/>
        <v>0</v>
      </c>
      <c r="R76" s="162">
        <f t="shared" si="16"/>
        <v>0</v>
      </c>
      <c r="S76" s="39"/>
      <c r="T76" s="163"/>
      <c r="U76" s="164">
        <f>ROUND(ROUND(T76,2)*(1+'General Inputs'!K$20)*(1-Z76)+'General Inputs'!K$28,2)</f>
        <v>0</v>
      </c>
      <c r="V76" s="164">
        <f>ROUND(ROUND(U76,2)*(1+'General Inputs'!L$20)*(1-AA76)+'General Inputs'!L$28,2)</f>
        <v>0</v>
      </c>
      <c r="W76" s="164">
        <f>ROUND(ROUND(V76,2)*(1+'General Inputs'!M$20)*(1-AB76)+'General Inputs'!M$28,2)</f>
        <v>0</v>
      </c>
      <c r="X76" s="164">
        <f>ROUND(ROUND(W76,2)*(1+'General Inputs'!N$20)*(1-AC76)+'General Inputs'!N$28,2)</f>
        <v>0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outlineLevel="1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9"/>
        <v>0</v>
      </c>
      <c r="I77" s="161"/>
      <c r="J77" s="93">
        <f t="shared" si="10"/>
        <v>0</v>
      </c>
      <c r="K77" s="161"/>
      <c r="L77" s="161" t="str">
        <f t="shared" si="11"/>
        <v/>
      </c>
      <c r="M77" s="39"/>
      <c r="N77" s="162">
        <f t="shared" si="12"/>
        <v>0</v>
      </c>
      <c r="O77" s="162">
        <f t="shared" si="13"/>
        <v>0</v>
      </c>
      <c r="P77" s="162">
        <f t="shared" si="14"/>
        <v>0</v>
      </c>
      <c r="Q77" s="162">
        <f t="shared" si="15"/>
        <v>0</v>
      </c>
      <c r="R77" s="162">
        <f t="shared" si="16"/>
        <v>0</v>
      </c>
      <c r="S77" s="39"/>
      <c r="T77" s="163"/>
      <c r="U77" s="164">
        <f>ROUND(ROUND(T77,2)*(1+'General Inputs'!K$20)*(1-Z77)+'General Inputs'!K$28,2)</f>
        <v>0</v>
      </c>
      <c r="V77" s="164">
        <f>ROUND(ROUND(U77,2)*(1+'General Inputs'!L$20)*(1-AA77)+'General Inputs'!L$28,2)</f>
        <v>0</v>
      </c>
      <c r="W77" s="164">
        <f>ROUND(ROUND(V77,2)*(1+'General Inputs'!M$20)*(1-AB77)+'General Inputs'!M$28,2)</f>
        <v>0</v>
      </c>
      <c r="X77" s="164">
        <f>ROUND(ROUND(W77,2)*(1+'General Inputs'!N$20)*(1-AC77)+'General Inputs'!N$28,2)</f>
        <v>0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outlineLevel="1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9"/>
        <v>0</v>
      </c>
      <c r="I78" s="161"/>
      <c r="J78" s="93">
        <f t="shared" si="10"/>
        <v>0</v>
      </c>
      <c r="K78" s="161"/>
      <c r="L78" s="161" t="str">
        <f t="shared" si="11"/>
        <v/>
      </c>
      <c r="M78" s="39"/>
      <c r="N78" s="162">
        <f t="shared" si="12"/>
        <v>0</v>
      </c>
      <c r="O78" s="162">
        <f t="shared" si="13"/>
        <v>0</v>
      </c>
      <c r="P78" s="162">
        <f t="shared" si="14"/>
        <v>0</v>
      </c>
      <c r="Q78" s="162">
        <f t="shared" si="15"/>
        <v>0</v>
      </c>
      <c r="R78" s="162">
        <f t="shared" si="16"/>
        <v>0</v>
      </c>
      <c r="S78" s="39"/>
      <c r="T78" s="163"/>
      <c r="U78" s="164">
        <f>ROUND(ROUND(T78,2)*(1+'General Inputs'!K$20)*(1-Z78)+'General Inputs'!K$28,2)</f>
        <v>0</v>
      </c>
      <c r="V78" s="164">
        <f>ROUND(ROUND(U78,2)*(1+'General Inputs'!L$20)*(1-AA78)+'General Inputs'!L$28,2)</f>
        <v>0</v>
      </c>
      <c r="W78" s="164">
        <f>ROUND(ROUND(V78,2)*(1+'General Inputs'!M$20)*(1-AB78)+'General Inputs'!M$28,2)</f>
        <v>0</v>
      </c>
      <c r="X78" s="164">
        <f>ROUND(ROUND(W78,2)*(1+'General Inputs'!N$20)*(1-AC78)+'General Inputs'!N$28,2)</f>
        <v>0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outlineLevel="1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9"/>
        <v>0</v>
      </c>
      <c r="I79" s="161"/>
      <c r="J79" s="93">
        <f t="shared" si="10"/>
        <v>0</v>
      </c>
      <c r="K79" s="161"/>
      <c r="L79" s="161" t="str">
        <f t="shared" si="11"/>
        <v/>
      </c>
      <c r="M79" s="39"/>
      <c r="N79" s="162">
        <f t="shared" si="12"/>
        <v>0</v>
      </c>
      <c r="O79" s="162">
        <f t="shared" si="13"/>
        <v>0</v>
      </c>
      <c r="P79" s="162">
        <f t="shared" si="14"/>
        <v>0</v>
      </c>
      <c r="Q79" s="162">
        <f t="shared" si="15"/>
        <v>0</v>
      </c>
      <c r="R79" s="162">
        <f t="shared" si="16"/>
        <v>0</v>
      </c>
      <c r="S79" s="39"/>
      <c r="T79" s="163"/>
      <c r="U79" s="164">
        <f>ROUND(ROUND(T79,2)*(1+'General Inputs'!K$20)*(1-Z79)+'General Inputs'!K$28,2)</f>
        <v>0</v>
      </c>
      <c r="V79" s="164">
        <f>ROUND(ROUND(U79,2)*(1+'General Inputs'!L$20)*(1-AA79)+'General Inputs'!L$28,2)</f>
        <v>0</v>
      </c>
      <c r="W79" s="164">
        <f>ROUND(ROUND(V79,2)*(1+'General Inputs'!M$20)*(1-AB79)+'General Inputs'!M$28,2)</f>
        <v>0</v>
      </c>
      <c r="X79" s="164">
        <f>ROUND(ROUND(W79,2)*(1+'General Inputs'!N$20)*(1-AC79)+'General Inputs'!N$28,2)</f>
        <v>0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outlineLevel="1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9"/>
        <v>0</v>
      </c>
      <c r="I80" s="161"/>
      <c r="J80" s="93">
        <f t="shared" si="10"/>
        <v>0</v>
      </c>
      <c r="K80" s="161"/>
      <c r="L80" s="161" t="str">
        <f t="shared" si="11"/>
        <v/>
      </c>
      <c r="M80" s="39"/>
      <c r="N80" s="162">
        <f t="shared" si="12"/>
        <v>0</v>
      </c>
      <c r="O80" s="162">
        <f t="shared" si="13"/>
        <v>0</v>
      </c>
      <c r="P80" s="162">
        <f t="shared" si="14"/>
        <v>0</v>
      </c>
      <c r="Q80" s="162">
        <f t="shared" si="15"/>
        <v>0</v>
      </c>
      <c r="R80" s="162">
        <f t="shared" si="16"/>
        <v>0</v>
      </c>
      <c r="S80" s="39"/>
      <c r="T80" s="163"/>
      <c r="U80" s="164">
        <f>ROUND(ROUND(T80,2)*(1+'General Inputs'!K$20)*(1-Z80)+'General Inputs'!K$28,2)</f>
        <v>0</v>
      </c>
      <c r="V80" s="164">
        <f>ROUND(ROUND(U80,2)*(1+'General Inputs'!L$20)*(1-AA80)+'General Inputs'!L$28,2)</f>
        <v>0</v>
      </c>
      <c r="W80" s="164">
        <f>ROUND(ROUND(V80,2)*(1+'General Inputs'!M$20)*(1-AB80)+'General Inputs'!M$28,2)</f>
        <v>0</v>
      </c>
      <c r="X80" s="164">
        <f>ROUND(ROUND(W80,2)*(1+'General Inputs'!N$20)*(1-AC80)+'General Inputs'!N$28,2)</f>
        <v>0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outlineLevel="1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9"/>
        <v>0</v>
      </c>
      <c r="I81" s="161"/>
      <c r="J81" s="93">
        <f t="shared" si="10"/>
        <v>0</v>
      </c>
      <c r="K81" s="161"/>
      <c r="L81" s="161" t="str">
        <f t="shared" si="11"/>
        <v/>
      </c>
      <c r="M81" s="39"/>
      <c r="N81" s="162">
        <f t="shared" si="12"/>
        <v>0</v>
      </c>
      <c r="O81" s="162">
        <f t="shared" si="13"/>
        <v>0</v>
      </c>
      <c r="P81" s="162">
        <f t="shared" si="14"/>
        <v>0</v>
      </c>
      <c r="Q81" s="162">
        <f t="shared" si="15"/>
        <v>0</v>
      </c>
      <c r="R81" s="162">
        <f t="shared" si="16"/>
        <v>0</v>
      </c>
      <c r="S81" s="39"/>
      <c r="T81" s="163"/>
      <c r="U81" s="164">
        <f>ROUND(ROUND(T81,2)*(1+'General Inputs'!K$20)*(1-Z81)+'General Inputs'!K$28,2)</f>
        <v>0</v>
      </c>
      <c r="V81" s="164">
        <f>ROUND(ROUND(U81,2)*(1+'General Inputs'!L$20)*(1-AA81)+'General Inputs'!L$28,2)</f>
        <v>0</v>
      </c>
      <c r="W81" s="164">
        <f>ROUND(ROUND(V81,2)*(1+'General Inputs'!M$20)*(1-AB81)+'General Inputs'!M$28,2)</f>
        <v>0</v>
      </c>
      <c r="X81" s="164">
        <f>ROUND(ROUND(W81,2)*(1+'General Inputs'!N$20)*(1-AC81)+'General Inputs'!N$28,2)</f>
        <v>0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outlineLevel="1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9"/>
        <v>0</v>
      </c>
      <c r="I82" s="161"/>
      <c r="J82" s="93">
        <f t="shared" si="10"/>
        <v>0</v>
      </c>
      <c r="K82" s="161"/>
      <c r="L82" s="161" t="str">
        <f t="shared" si="11"/>
        <v/>
      </c>
      <c r="M82" s="39"/>
      <c r="N82" s="162">
        <f t="shared" si="12"/>
        <v>0</v>
      </c>
      <c r="O82" s="162">
        <f t="shared" si="13"/>
        <v>0</v>
      </c>
      <c r="P82" s="162">
        <f t="shared" si="14"/>
        <v>0</v>
      </c>
      <c r="Q82" s="162">
        <f t="shared" si="15"/>
        <v>0</v>
      </c>
      <c r="R82" s="162">
        <f t="shared" si="16"/>
        <v>0</v>
      </c>
      <c r="S82" s="39"/>
      <c r="T82" s="163"/>
      <c r="U82" s="164">
        <f>ROUND(ROUND(T82,2)*(1+'General Inputs'!K$20)*(1-Z82)+'General Inputs'!K$28,2)</f>
        <v>0</v>
      </c>
      <c r="V82" s="164">
        <f>ROUND(ROUND(U82,2)*(1+'General Inputs'!L$20)*(1-AA82)+'General Inputs'!L$28,2)</f>
        <v>0</v>
      </c>
      <c r="W82" s="164">
        <f>ROUND(ROUND(V82,2)*(1+'General Inputs'!M$20)*(1-AB82)+'General Inputs'!M$28,2)</f>
        <v>0</v>
      </c>
      <c r="X82" s="164">
        <f>ROUND(ROUND(W82,2)*(1+'General Inputs'!N$20)*(1-AC82)+'General Inputs'!N$28,2)</f>
        <v>0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outlineLevel="1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9"/>
        <v>0</v>
      </c>
      <c r="I83" s="161"/>
      <c r="J83" s="93">
        <f t="shared" si="10"/>
        <v>0</v>
      </c>
      <c r="K83" s="161"/>
      <c r="L83" s="161" t="str">
        <f t="shared" si="11"/>
        <v/>
      </c>
      <c r="M83" s="39"/>
      <c r="N83" s="162">
        <f t="shared" si="12"/>
        <v>0</v>
      </c>
      <c r="O83" s="162">
        <f t="shared" si="13"/>
        <v>0</v>
      </c>
      <c r="P83" s="162">
        <f t="shared" si="14"/>
        <v>0</v>
      </c>
      <c r="Q83" s="162">
        <f t="shared" si="15"/>
        <v>0</v>
      </c>
      <c r="R83" s="162">
        <f t="shared" si="16"/>
        <v>0</v>
      </c>
      <c r="S83" s="39"/>
      <c r="T83" s="163"/>
      <c r="U83" s="164">
        <f>ROUND(ROUND(T83,2)*(1+'General Inputs'!K$20)*(1-Z83)+'General Inputs'!K$28,2)</f>
        <v>0</v>
      </c>
      <c r="V83" s="164">
        <f>ROUND(ROUND(U83,2)*(1+'General Inputs'!L$20)*(1-AA83)+'General Inputs'!L$28,2)</f>
        <v>0</v>
      </c>
      <c r="W83" s="164">
        <f>ROUND(ROUND(V83,2)*(1+'General Inputs'!M$20)*(1-AB83)+'General Inputs'!M$28,2)</f>
        <v>0</v>
      </c>
      <c r="X83" s="164">
        <f>ROUND(ROUND(W83,2)*(1+'General Inputs'!N$20)*(1-AC83)+'General Inputs'!N$28,2)</f>
        <v>0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outlineLevel="1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9"/>
        <v>0</v>
      </c>
      <c r="I84" s="161"/>
      <c r="J84" s="93">
        <f t="shared" si="10"/>
        <v>0</v>
      </c>
      <c r="K84" s="161"/>
      <c r="L84" s="161" t="str">
        <f t="shared" si="11"/>
        <v/>
      </c>
      <c r="M84" s="39"/>
      <c r="N84" s="162">
        <f t="shared" si="12"/>
        <v>0</v>
      </c>
      <c r="O84" s="162">
        <f t="shared" si="13"/>
        <v>0</v>
      </c>
      <c r="P84" s="162">
        <f t="shared" si="14"/>
        <v>0</v>
      </c>
      <c r="Q84" s="162">
        <f t="shared" si="15"/>
        <v>0</v>
      </c>
      <c r="R84" s="162">
        <f t="shared" si="16"/>
        <v>0</v>
      </c>
      <c r="S84" s="39"/>
      <c r="T84" s="163"/>
      <c r="U84" s="164">
        <f>ROUND(ROUND(T84,2)*(1+'General Inputs'!K$20)*(1-Z84)+'General Inputs'!K$28,2)</f>
        <v>0</v>
      </c>
      <c r="V84" s="164">
        <f>ROUND(ROUND(U84,2)*(1+'General Inputs'!L$20)*(1-AA84)+'General Inputs'!L$28,2)</f>
        <v>0</v>
      </c>
      <c r="W84" s="164">
        <f>ROUND(ROUND(V84,2)*(1+'General Inputs'!M$20)*(1-AB84)+'General Inputs'!M$28,2)</f>
        <v>0</v>
      </c>
      <c r="X84" s="164">
        <f>ROUND(ROUND(W84,2)*(1+'General Inputs'!N$20)*(1-AC84)+'General Inputs'!N$28,2)</f>
        <v>0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outlineLevel="1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9"/>
        <v>0</v>
      </c>
      <c r="I85" s="161"/>
      <c r="J85" s="93">
        <f t="shared" si="10"/>
        <v>0</v>
      </c>
      <c r="K85" s="161"/>
      <c r="L85" s="161" t="str">
        <f t="shared" si="11"/>
        <v/>
      </c>
      <c r="M85" s="39"/>
      <c r="N85" s="162">
        <f t="shared" si="12"/>
        <v>0</v>
      </c>
      <c r="O85" s="162">
        <f t="shared" si="13"/>
        <v>0</v>
      </c>
      <c r="P85" s="162">
        <f t="shared" si="14"/>
        <v>0</v>
      </c>
      <c r="Q85" s="162">
        <f t="shared" si="15"/>
        <v>0</v>
      </c>
      <c r="R85" s="162">
        <f t="shared" si="16"/>
        <v>0</v>
      </c>
      <c r="S85" s="39"/>
      <c r="T85" s="163"/>
      <c r="U85" s="164">
        <f>ROUND(ROUND(T85,2)*(1+'General Inputs'!K$20)*(1-Z85)+'General Inputs'!K$28,2)</f>
        <v>0</v>
      </c>
      <c r="V85" s="164">
        <f>ROUND(ROUND(U85,2)*(1+'General Inputs'!L$20)*(1-AA85)+'General Inputs'!L$28,2)</f>
        <v>0</v>
      </c>
      <c r="W85" s="164">
        <f>ROUND(ROUND(V85,2)*(1+'General Inputs'!M$20)*(1-AB85)+'General Inputs'!M$28,2)</f>
        <v>0</v>
      </c>
      <c r="X85" s="164">
        <f>ROUND(ROUND(W85,2)*(1+'General Inputs'!N$20)*(1-AC85)+'General Inputs'!N$28,2)</f>
        <v>0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outlineLevel="1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9"/>
        <v>0</v>
      </c>
      <c r="I86" s="161"/>
      <c r="J86" s="93">
        <f t="shared" si="10"/>
        <v>0</v>
      </c>
      <c r="K86" s="161"/>
      <c r="L86" s="161" t="str">
        <f t="shared" si="11"/>
        <v/>
      </c>
      <c r="M86" s="39"/>
      <c r="N86" s="162">
        <f t="shared" si="12"/>
        <v>0</v>
      </c>
      <c r="O86" s="162">
        <f t="shared" si="13"/>
        <v>0</v>
      </c>
      <c r="P86" s="162">
        <f t="shared" si="14"/>
        <v>0</v>
      </c>
      <c r="Q86" s="162">
        <f t="shared" si="15"/>
        <v>0</v>
      </c>
      <c r="R86" s="162">
        <f t="shared" si="16"/>
        <v>0</v>
      </c>
      <c r="S86" s="39"/>
      <c r="T86" s="163"/>
      <c r="U86" s="164">
        <f>ROUND(ROUND(T86,2)*(1+'General Inputs'!K$20)*(1-Z86)+'General Inputs'!K$28,2)</f>
        <v>0</v>
      </c>
      <c r="V86" s="164">
        <f>ROUND(ROUND(U86,2)*(1+'General Inputs'!L$20)*(1-AA86)+'General Inputs'!L$28,2)</f>
        <v>0</v>
      </c>
      <c r="W86" s="164">
        <f>ROUND(ROUND(V86,2)*(1+'General Inputs'!M$20)*(1-AB86)+'General Inputs'!M$28,2)</f>
        <v>0</v>
      </c>
      <c r="X86" s="164">
        <f>ROUND(ROUND(W86,2)*(1+'General Inputs'!N$20)*(1-AC86)+'General Inputs'!N$28,2)</f>
        <v>0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outlineLevel="1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9"/>
        <v>0</v>
      </c>
      <c r="I87" s="161"/>
      <c r="J87" s="93">
        <f t="shared" si="10"/>
        <v>0</v>
      </c>
      <c r="K87" s="161"/>
      <c r="L87" s="161" t="str">
        <f t="shared" si="11"/>
        <v/>
      </c>
      <c r="M87" s="39"/>
      <c r="N87" s="162">
        <f t="shared" si="12"/>
        <v>0</v>
      </c>
      <c r="O87" s="162">
        <f t="shared" si="13"/>
        <v>0</v>
      </c>
      <c r="P87" s="162">
        <f t="shared" si="14"/>
        <v>0</v>
      </c>
      <c r="Q87" s="162">
        <f t="shared" si="15"/>
        <v>0</v>
      </c>
      <c r="R87" s="162">
        <f t="shared" si="16"/>
        <v>0</v>
      </c>
      <c r="S87" s="39"/>
      <c r="T87" s="163"/>
      <c r="U87" s="164">
        <f>ROUND(ROUND(T87,2)*(1+'General Inputs'!K$20)*(1-Z87)+'General Inputs'!K$28,2)</f>
        <v>0</v>
      </c>
      <c r="V87" s="164">
        <f>ROUND(ROUND(U87,2)*(1+'General Inputs'!L$20)*(1-AA87)+'General Inputs'!L$28,2)</f>
        <v>0</v>
      </c>
      <c r="W87" s="164">
        <f>ROUND(ROUND(V87,2)*(1+'General Inputs'!M$20)*(1-AB87)+'General Inputs'!M$28,2)</f>
        <v>0</v>
      </c>
      <c r="X87" s="164">
        <f>ROUND(ROUND(W87,2)*(1+'General Inputs'!N$20)*(1-AC87)+'General Inputs'!N$28,2)</f>
        <v>0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outlineLevel="1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9"/>
        <v>0</v>
      </c>
      <c r="I88" s="161"/>
      <c r="J88" s="93">
        <f t="shared" si="10"/>
        <v>0</v>
      </c>
      <c r="K88" s="161"/>
      <c r="L88" s="161" t="str">
        <f t="shared" si="11"/>
        <v/>
      </c>
      <c r="M88" s="39"/>
      <c r="N88" s="162">
        <f t="shared" si="12"/>
        <v>0</v>
      </c>
      <c r="O88" s="162">
        <f t="shared" si="13"/>
        <v>0</v>
      </c>
      <c r="P88" s="162">
        <f t="shared" si="14"/>
        <v>0</v>
      </c>
      <c r="Q88" s="162">
        <f t="shared" si="15"/>
        <v>0</v>
      </c>
      <c r="R88" s="162">
        <f t="shared" si="16"/>
        <v>0</v>
      </c>
      <c r="S88" s="39"/>
      <c r="T88" s="163"/>
      <c r="U88" s="164">
        <f>ROUND(ROUND(T88,2)*(1+'General Inputs'!K$20)*(1-Z88)+'General Inputs'!K$28,2)</f>
        <v>0</v>
      </c>
      <c r="V88" s="164">
        <f>ROUND(ROUND(U88,2)*(1+'General Inputs'!L$20)*(1-AA88)+'General Inputs'!L$28,2)</f>
        <v>0</v>
      </c>
      <c r="W88" s="164">
        <f>ROUND(ROUND(V88,2)*(1+'General Inputs'!M$20)*(1-AB88)+'General Inputs'!M$28,2)</f>
        <v>0</v>
      </c>
      <c r="X88" s="164">
        <f>ROUND(ROUND(W88,2)*(1+'General Inputs'!N$20)*(1-AC88)+'General Inputs'!N$28,2)</f>
        <v>0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outlineLevel="1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9"/>
        <v>0</v>
      </c>
      <c r="I89" s="161"/>
      <c r="J89" s="93">
        <f t="shared" si="10"/>
        <v>0</v>
      </c>
      <c r="K89" s="161"/>
      <c r="L89" s="161" t="str">
        <f t="shared" si="11"/>
        <v/>
      </c>
      <c r="M89" s="39"/>
      <c r="N89" s="162">
        <f t="shared" si="12"/>
        <v>0</v>
      </c>
      <c r="O89" s="162">
        <f t="shared" si="13"/>
        <v>0</v>
      </c>
      <c r="P89" s="162">
        <f t="shared" si="14"/>
        <v>0</v>
      </c>
      <c r="Q89" s="162">
        <f t="shared" si="15"/>
        <v>0</v>
      </c>
      <c r="R89" s="162">
        <f t="shared" si="16"/>
        <v>0</v>
      </c>
      <c r="S89" s="39"/>
      <c r="T89" s="163"/>
      <c r="U89" s="164">
        <f>ROUND(ROUND(T89,2)*(1+'General Inputs'!K$20)*(1-Z89)+'General Inputs'!K$28,2)</f>
        <v>0</v>
      </c>
      <c r="V89" s="164">
        <f>ROUND(ROUND(U89,2)*(1+'General Inputs'!L$20)*(1-AA89)+'General Inputs'!L$28,2)</f>
        <v>0</v>
      </c>
      <c r="W89" s="164">
        <f>ROUND(ROUND(V89,2)*(1+'General Inputs'!M$20)*(1-AB89)+'General Inputs'!M$28,2)</f>
        <v>0</v>
      </c>
      <c r="X89" s="164">
        <f>ROUND(ROUND(W89,2)*(1+'General Inputs'!N$20)*(1-AC89)+'General Inputs'!N$28,2)</f>
        <v>0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outlineLevel="1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9"/>
        <v>0</v>
      </c>
      <c r="I90" s="161"/>
      <c r="J90" s="93">
        <f t="shared" si="10"/>
        <v>0</v>
      </c>
      <c r="K90" s="161"/>
      <c r="L90" s="161" t="str">
        <f t="shared" si="11"/>
        <v/>
      </c>
      <c r="M90" s="39"/>
      <c r="N90" s="162">
        <f t="shared" si="12"/>
        <v>0</v>
      </c>
      <c r="O90" s="162">
        <f t="shared" si="13"/>
        <v>0</v>
      </c>
      <c r="P90" s="162">
        <f t="shared" si="14"/>
        <v>0</v>
      </c>
      <c r="Q90" s="162">
        <f t="shared" si="15"/>
        <v>0</v>
      </c>
      <c r="R90" s="162">
        <f t="shared" si="16"/>
        <v>0</v>
      </c>
      <c r="S90" s="39"/>
      <c r="T90" s="163"/>
      <c r="U90" s="164">
        <f>ROUND(ROUND(T90,2)*(1+'General Inputs'!K$20)*(1-Z90)+'General Inputs'!K$28,2)</f>
        <v>0</v>
      </c>
      <c r="V90" s="164">
        <f>ROUND(ROUND(U90,2)*(1+'General Inputs'!L$20)*(1-AA90)+'General Inputs'!L$28,2)</f>
        <v>0</v>
      </c>
      <c r="W90" s="164">
        <f>ROUND(ROUND(V90,2)*(1+'General Inputs'!M$20)*(1-AB90)+'General Inputs'!M$28,2)</f>
        <v>0</v>
      </c>
      <c r="X90" s="164">
        <f>ROUND(ROUND(W90,2)*(1+'General Inputs'!N$20)*(1-AC90)+'General Inputs'!N$28,2)</f>
        <v>0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outlineLevel="1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9"/>
        <v>0</v>
      </c>
      <c r="I91" s="161"/>
      <c r="J91" s="93">
        <f t="shared" si="10"/>
        <v>0</v>
      </c>
      <c r="K91" s="161"/>
      <c r="L91" s="161" t="str">
        <f t="shared" si="11"/>
        <v/>
      </c>
      <c r="M91" s="39"/>
      <c r="N91" s="162">
        <f t="shared" si="12"/>
        <v>0</v>
      </c>
      <c r="O91" s="162">
        <f t="shared" si="13"/>
        <v>0</v>
      </c>
      <c r="P91" s="162">
        <f t="shared" si="14"/>
        <v>0</v>
      </c>
      <c r="Q91" s="162">
        <f t="shared" si="15"/>
        <v>0</v>
      </c>
      <c r="R91" s="162">
        <f t="shared" si="16"/>
        <v>0</v>
      </c>
      <c r="S91" s="39"/>
      <c r="T91" s="163"/>
      <c r="U91" s="164">
        <f>ROUND(ROUND(T91,2)*(1+'General Inputs'!K$20)*(1-Z91)+'General Inputs'!K$28,2)</f>
        <v>0</v>
      </c>
      <c r="V91" s="164">
        <f>ROUND(ROUND(U91,2)*(1+'General Inputs'!L$20)*(1-AA91)+'General Inputs'!L$28,2)</f>
        <v>0</v>
      </c>
      <c r="W91" s="164">
        <f>ROUND(ROUND(V91,2)*(1+'General Inputs'!M$20)*(1-AB91)+'General Inputs'!M$28,2)</f>
        <v>0</v>
      </c>
      <c r="X91" s="164">
        <f>ROUND(ROUND(W91,2)*(1+'General Inputs'!N$20)*(1-AC91)+'General Inputs'!N$28,2)</f>
        <v>0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outlineLevel="1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9"/>
        <v>0</v>
      </c>
      <c r="I92" s="161"/>
      <c r="J92" s="93">
        <f t="shared" si="10"/>
        <v>0</v>
      </c>
      <c r="K92" s="161"/>
      <c r="L92" s="161" t="str">
        <f t="shared" si="11"/>
        <v/>
      </c>
      <c r="M92" s="39"/>
      <c r="N92" s="162">
        <f t="shared" si="12"/>
        <v>0</v>
      </c>
      <c r="O92" s="162">
        <f t="shared" si="13"/>
        <v>0</v>
      </c>
      <c r="P92" s="162">
        <f t="shared" si="14"/>
        <v>0</v>
      </c>
      <c r="Q92" s="162">
        <f t="shared" si="15"/>
        <v>0</v>
      </c>
      <c r="R92" s="162">
        <f t="shared" si="16"/>
        <v>0</v>
      </c>
      <c r="S92" s="39"/>
      <c r="T92" s="163"/>
      <c r="U92" s="164">
        <f>ROUND(ROUND(T92,2)*(1+'General Inputs'!K$20)*(1-Z92)+'General Inputs'!K$28,2)</f>
        <v>0</v>
      </c>
      <c r="V92" s="164">
        <f>ROUND(ROUND(U92,2)*(1+'General Inputs'!L$20)*(1-AA92)+'General Inputs'!L$28,2)</f>
        <v>0</v>
      </c>
      <c r="W92" s="164">
        <f>ROUND(ROUND(V92,2)*(1+'General Inputs'!M$20)*(1-AB92)+'General Inputs'!M$28,2)</f>
        <v>0</v>
      </c>
      <c r="X92" s="164">
        <f>ROUND(ROUND(W92,2)*(1+'General Inputs'!N$20)*(1-AC92)+'General Inputs'!N$28,2)</f>
        <v>0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outlineLevel="1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9"/>
        <v>0</v>
      </c>
      <c r="I93" s="161"/>
      <c r="J93" s="93">
        <f t="shared" si="10"/>
        <v>0</v>
      </c>
      <c r="K93" s="161"/>
      <c r="L93" s="161" t="str">
        <f t="shared" si="11"/>
        <v/>
      </c>
      <c r="M93" s="39"/>
      <c r="N93" s="162">
        <f t="shared" si="12"/>
        <v>0</v>
      </c>
      <c r="O93" s="162">
        <f t="shared" si="13"/>
        <v>0</v>
      </c>
      <c r="P93" s="162">
        <f t="shared" si="14"/>
        <v>0</v>
      </c>
      <c r="Q93" s="162">
        <f t="shared" si="15"/>
        <v>0</v>
      </c>
      <c r="R93" s="162">
        <f t="shared" si="16"/>
        <v>0</v>
      </c>
      <c r="S93" s="39"/>
      <c r="T93" s="163"/>
      <c r="U93" s="164">
        <f>ROUND(ROUND(T93,2)*(1+'General Inputs'!K$20)*(1-Z93)+'General Inputs'!K$28,2)</f>
        <v>0</v>
      </c>
      <c r="V93" s="164">
        <f>ROUND(ROUND(U93,2)*(1+'General Inputs'!L$20)*(1-AA93)+'General Inputs'!L$28,2)</f>
        <v>0</v>
      </c>
      <c r="W93" s="164">
        <f>ROUND(ROUND(V93,2)*(1+'General Inputs'!M$20)*(1-AB93)+'General Inputs'!M$28,2)</f>
        <v>0</v>
      </c>
      <c r="X93" s="164">
        <f>ROUND(ROUND(W93,2)*(1+'General Inputs'!N$20)*(1-AC93)+'General Inputs'!N$28,2)</f>
        <v>0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outlineLevel="1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9"/>
        <v>0</v>
      </c>
      <c r="I94" s="161"/>
      <c r="J94" s="93">
        <f t="shared" si="10"/>
        <v>0</v>
      </c>
      <c r="K94" s="161"/>
      <c r="L94" s="161" t="str">
        <f t="shared" si="11"/>
        <v/>
      </c>
      <c r="M94" s="39"/>
      <c r="N94" s="162">
        <f t="shared" si="12"/>
        <v>0</v>
      </c>
      <c r="O94" s="162">
        <f t="shared" si="13"/>
        <v>0</v>
      </c>
      <c r="P94" s="162">
        <f t="shared" si="14"/>
        <v>0</v>
      </c>
      <c r="Q94" s="162">
        <f t="shared" si="15"/>
        <v>0</v>
      </c>
      <c r="R94" s="162">
        <f t="shared" si="16"/>
        <v>0</v>
      </c>
      <c r="S94" s="39"/>
      <c r="T94" s="163"/>
      <c r="U94" s="164">
        <f>ROUND(ROUND(T94,2)*(1+'General Inputs'!K$20)*(1-Z94)+'General Inputs'!K$28,2)</f>
        <v>0</v>
      </c>
      <c r="V94" s="164">
        <f>ROUND(ROUND(U94,2)*(1+'General Inputs'!L$20)*(1-AA94)+'General Inputs'!L$28,2)</f>
        <v>0</v>
      </c>
      <c r="W94" s="164">
        <f>ROUND(ROUND(V94,2)*(1+'General Inputs'!M$20)*(1-AB94)+'General Inputs'!M$28,2)</f>
        <v>0</v>
      </c>
      <c r="X94" s="164">
        <f>ROUND(ROUND(W94,2)*(1+'General Inputs'!N$20)*(1-AC94)+'General Inputs'!N$28,2)</f>
        <v>0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outlineLevel="1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9"/>
        <v>0</v>
      </c>
      <c r="I95" s="161"/>
      <c r="J95" s="93">
        <f t="shared" si="10"/>
        <v>0</v>
      </c>
      <c r="K95" s="161"/>
      <c r="L95" s="161" t="str">
        <f t="shared" si="11"/>
        <v/>
      </c>
      <c r="M95" s="39"/>
      <c r="N95" s="162">
        <f t="shared" si="12"/>
        <v>0</v>
      </c>
      <c r="O95" s="162">
        <f t="shared" si="13"/>
        <v>0</v>
      </c>
      <c r="P95" s="162">
        <f t="shared" si="14"/>
        <v>0</v>
      </c>
      <c r="Q95" s="162">
        <f t="shared" si="15"/>
        <v>0</v>
      </c>
      <c r="R95" s="162">
        <f t="shared" si="16"/>
        <v>0</v>
      </c>
      <c r="S95" s="39"/>
      <c r="T95" s="163"/>
      <c r="U95" s="164">
        <f>ROUND(ROUND(T95,2)*(1+'General Inputs'!K$20)*(1-Z95)+'General Inputs'!K$28,2)</f>
        <v>0</v>
      </c>
      <c r="V95" s="164">
        <f>ROUND(ROUND(U95,2)*(1+'General Inputs'!L$20)*(1-AA95)+'General Inputs'!L$28,2)</f>
        <v>0</v>
      </c>
      <c r="W95" s="164">
        <f>ROUND(ROUND(V95,2)*(1+'General Inputs'!M$20)*(1-AB95)+'General Inputs'!M$28,2)</f>
        <v>0</v>
      </c>
      <c r="X95" s="164">
        <f>ROUND(ROUND(W95,2)*(1+'General Inputs'!N$20)*(1-AC95)+'General Inputs'!N$28,2)</f>
        <v>0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outlineLevel="1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9"/>
        <v>0</v>
      </c>
      <c r="I96" s="161"/>
      <c r="J96" s="93">
        <f t="shared" si="10"/>
        <v>0</v>
      </c>
      <c r="K96" s="161"/>
      <c r="L96" s="161" t="str">
        <f t="shared" si="11"/>
        <v/>
      </c>
      <c r="M96" s="39"/>
      <c r="N96" s="162">
        <f t="shared" si="12"/>
        <v>0</v>
      </c>
      <c r="O96" s="162">
        <f t="shared" si="13"/>
        <v>0</v>
      </c>
      <c r="P96" s="162">
        <f t="shared" si="14"/>
        <v>0</v>
      </c>
      <c r="Q96" s="162">
        <f t="shared" si="15"/>
        <v>0</v>
      </c>
      <c r="R96" s="162">
        <f t="shared" si="16"/>
        <v>0</v>
      </c>
      <c r="S96" s="39"/>
      <c r="T96" s="163"/>
      <c r="U96" s="164">
        <f>ROUND(ROUND(T96,2)*(1+'General Inputs'!K$20)*(1-Z96)+'General Inputs'!K$28,2)</f>
        <v>0</v>
      </c>
      <c r="V96" s="164">
        <f>ROUND(ROUND(U96,2)*(1+'General Inputs'!L$20)*(1-AA96)+'General Inputs'!L$28,2)</f>
        <v>0</v>
      </c>
      <c r="W96" s="164">
        <f>ROUND(ROUND(V96,2)*(1+'General Inputs'!M$20)*(1-AB96)+'General Inputs'!M$28,2)</f>
        <v>0</v>
      </c>
      <c r="X96" s="164">
        <f>ROUND(ROUND(W96,2)*(1+'General Inputs'!N$20)*(1-AC96)+'General Inputs'!N$28,2)</f>
        <v>0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outlineLevel="1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9"/>
        <v>0</v>
      </c>
      <c r="I97" s="161"/>
      <c r="J97" s="93">
        <f t="shared" si="10"/>
        <v>0</v>
      </c>
      <c r="K97" s="161"/>
      <c r="L97" s="161" t="str">
        <f t="shared" si="11"/>
        <v/>
      </c>
      <c r="M97" s="39"/>
      <c r="N97" s="162">
        <f t="shared" si="12"/>
        <v>0</v>
      </c>
      <c r="O97" s="162">
        <f t="shared" si="13"/>
        <v>0</v>
      </c>
      <c r="P97" s="162">
        <f t="shared" si="14"/>
        <v>0</v>
      </c>
      <c r="Q97" s="162">
        <f t="shared" si="15"/>
        <v>0</v>
      </c>
      <c r="R97" s="162">
        <f t="shared" si="16"/>
        <v>0</v>
      </c>
      <c r="S97" s="39"/>
      <c r="T97" s="163"/>
      <c r="U97" s="164">
        <f>ROUND(ROUND(T97,2)*(1+'General Inputs'!K$20)*(1-Z97)+'General Inputs'!K$28,2)</f>
        <v>0</v>
      </c>
      <c r="V97" s="164">
        <f>ROUND(ROUND(U97,2)*(1+'General Inputs'!L$20)*(1-AA97)+'General Inputs'!L$28,2)</f>
        <v>0</v>
      </c>
      <c r="W97" s="164">
        <f>ROUND(ROUND(V97,2)*(1+'General Inputs'!M$20)*(1-AB97)+'General Inputs'!M$28,2)</f>
        <v>0</v>
      </c>
      <c r="X97" s="164">
        <f>ROUND(ROUND(W97,2)*(1+'General Inputs'!N$20)*(1-AC97)+'General Inputs'!N$28,2)</f>
        <v>0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outlineLevel="1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9"/>
        <v>0</v>
      </c>
      <c r="I98" s="161"/>
      <c r="J98" s="93">
        <f t="shared" si="10"/>
        <v>0</v>
      </c>
      <c r="K98" s="161"/>
      <c r="L98" s="161" t="str">
        <f t="shared" si="11"/>
        <v/>
      </c>
      <c r="M98" s="39"/>
      <c r="N98" s="162">
        <f t="shared" si="12"/>
        <v>0</v>
      </c>
      <c r="O98" s="162">
        <f t="shared" si="13"/>
        <v>0</v>
      </c>
      <c r="P98" s="162">
        <f t="shared" si="14"/>
        <v>0</v>
      </c>
      <c r="Q98" s="162">
        <f t="shared" si="15"/>
        <v>0</v>
      </c>
      <c r="R98" s="162">
        <f t="shared" si="16"/>
        <v>0</v>
      </c>
      <c r="S98" s="39"/>
      <c r="T98" s="163"/>
      <c r="U98" s="164">
        <f>ROUND(ROUND(T98,2)*(1+'General Inputs'!K$20)*(1-Z98)+'General Inputs'!K$28,2)</f>
        <v>0</v>
      </c>
      <c r="V98" s="164">
        <f>ROUND(ROUND(U98,2)*(1+'General Inputs'!L$20)*(1-AA98)+'General Inputs'!L$28,2)</f>
        <v>0</v>
      </c>
      <c r="W98" s="164">
        <f>ROUND(ROUND(V98,2)*(1+'General Inputs'!M$20)*(1-AB98)+'General Inputs'!M$28,2)</f>
        <v>0</v>
      </c>
      <c r="X98" s="164">
        <f>ROUND(ROUND(W98,2)*(1+'General Inputs'!N$20)*(1-AC98)+'General Inputs'!N$28,2)</f>
        <v>0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outlineLevel="1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9"/>
        <v>0</v>
      </c>
      <c r="I99" s="161"/>
      <c r="J99" s="93">
        <f t="shared" si="10"/>
        <v>0</v>
      </c>
      <c r="K99" s="161"/>
      <c r="L99" s="161" t="str">
        <f t="shared" si="11"/>
        <v/>
      </c>
      <c r="M99" s="39"/>
      <c r="N99" s="162">
        <f t="shared" si="12"/>
        <v>0</v>
      </c>
      <c r="O99" s="162">
        <f t="shared" si="13"/>
        <v>0</v>
      </c>
      <c r="P99" s="162">
        <f t="shared" si="14"/>
        <v>0</v>
      </c>
      <c r="Q99" s="162">
        <f t="shared" si="15"/>
        <v>0</v>
      </c>
      <c r="R99" s="162">
        <f t="shared" si="16"/>
        <v>0</v>
      </c>
      <c r="S99" s="39"/>
      <c r="T99" s="163"/>
      <c r="U99" s="164">
        <f>ROUND(ROUND(T99,2)*(1+'General Inputs'!K$20)*(1-Z99)+'General Inputs'!K$28,2)</f>
        <v>0</v>
      </c>
      <c r="V99" s="164">
        <f>ROUND(ROUND(U99,2)*(1+'General Inputs'!L$20)*(1-AA99)+'General Inputs'!L$28,2)</f>
        <v>0</v>
      </c>
      <c r="W99" s="164">
        <f>ROUND(ROUND(V99,2)*(1+'General Inputs'!M$20)*(1-AB99)+'General Inputs'!M$28,2)</f>
        <v>0</v>
      </c>
      <c r="X99" s="164">
        <f>ROUND(ROUND(W99,2)*(1+'General Inputs'!N$20)*(1-AC99)+'General Inputs'!N$28,2)</f>
        <v>0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outlineLevel="1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9"/>
        <v>0</v>
      </c>
      <c r="I100" s="161"/>
      <c r="J100" s="93">
        <f t="shared" si="10"/>
        <v>0</v>
      </c>
      <c r="K100" s="161"/>
      <c r="L100" s="161" t="str">
        <f t="shared" si="11"/>
        <v/>
      </c>
      <c r="M100" s="39"/>
      <c r="N100" s="162">
        <f t="shared" si="12"/>
        <v>0</v>
      </c>
      <c r="O100" s="162">
        <f t="shared" si="13"/>
        <v>0</v>
      </c>
      <c r="P100" s="162">
        <f t="shared" si="14"/>
        <v>0</v>
      </c>
      <c r="Q100" s="162">
        <f t="shared" si="15"/>
        <v>0</v>
      </c>
      <c r="R100" s="162">
        <f t="shared" si="16"/>
        <v>0</v>
      </c>
      <c r="S100" s="39"/>
      <c r="T100" s="163"/>
      <c r="U100" s="164">
        <f>ROUND(ROUND(T100,2)*(1+'General Inputs'!K$20)*(1-Z100)+'General Inputs'!K$28,2)</f>
        <v>0</v>
      </c>
      <c r="V100" s="164">
        <f>ROUND(ROUND(U100,2)*(1+'General Inputs'!L$20)*(1-AA100)+'General Inputs'!L$28,2)</f>
        <v>0</v>
      </c>
      <c r="W100" s="164">
        <f>ROUND(ROUND(V100,2)*(1+'General Inputs'!M$20)*(1-AB100)+'General Inputs'!M$28,2)</f>
        <v>0</v>
      </c>
      <c r="X100" s="164">
        <f>ROUND(ROUND(W100,2)*(1+'General Inputs'!N$20)*(1-AC100)+'General Inputs'!N$28,2)</f>
        <v>0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outlineLevel="1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9"/>
        <v>0</v>
      </c>
      <c r="I101" s="161"/>
      <c r="J101" s="93">
        <f t="shared" si="10"/>
        <v>0</v>
      </c>
      <c r="K101" s="161"/>
      <c r="L101" s="161" t="str">
        <f t="shared" si="11"/>
        <v/>
      </c>
      <c r="M101" s="39"/>
      <c r="N101" s="162">
        <f t="shared" si="12"/>
        <v>0</v>
      </c>
      <c r="O101" s="162">
        <f t="shared" si="13"/>
        <v>0</v>
      </c>
      <c r="P101" s="162">
        <f t="shared" si="14"/>
        <v>0</v>
      </c>
      <c r="Q101" s="162">
        <f t="shared" si="15"/>
        <v>0</v>
      </c>
      <c r="R101" s="162">
        <f t="shared" si="16"/>
        <v>0</v>
      </c>
      <c r="S101" s="39"/>
      <c r="T101" s="163"/>
      <c r="U101" s="164">
        <f>ROUND(ROUND(T101,2)*(1+'General Inputs'!K$20)*(1-Z101)+'General Inputs'!K$28,2)</f>
        <v>0</v>
      </c>
      <c r="V101" s="164">
        <f>ROUND(ROUND(U101,2)*(1+'General Inputs'!L$20)*(1-AA101)+'General Inputs'!L$28,2)</f>
        <v>0</v>
      </c>
      <c r="W101" s="164">
        <f>ROUND(ROUND(V101,2)*(1+'General Inputs'!M$20)*(1-AB101)+'General Inputs'!M$28,2)</f>
        <v>0</v>
      </c>
      <c r="X101" s="164">
        <f>ROUND(ROUND(W101,2)*(1+'General Inputs'!N$20)*(1-AC101)+'General Inputs'!N$28,2)</f>
        <v>0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outlineLevel="1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9"/>
        <v>0</v>
      </c>
      <c r="I102" s="161"/>
      <c r="J102" s="93">
        <f t="shared" si="10"/>
        <v>0</v>
      </c>
      <c r="K102" s="161"/>
      <c r="L102" s="161" t="str">
        <f t="shared" si="11"/>
        <v/>
      </c>
      <c r="M102" s="39"/>
      <c r="N102" s="162">
        <f t="shared" si="12"/>
        <v>0</v>
      </c>
      <c r="O102" s="162">
        <f t="shared" si="13"/>
        <v>0</v>
      </c>
      <c r="P102" s="162">
        <f t="shared" si="14"/>
        <v>0</v>
      </c>
      <c r="Q102" s="162">
        <f t="shared" si="15"/>
        <v>0</v>
      </c>
      <c r="R102" s="162">
        <f t="shared" si="16"/>
        <v>0</v>
      </c>
      <c r="S102" s="39"/>
      <c r="T102" s="163"/>
      <c r="U102" s="164">
        <f>ROUND(ROUND(T102,2)*(1+'General Inputs'!K$20)*(1-Z102)+'General Inputs'!K$28,2)</f>
        <v>0</v>
      </c>
      <c r="V102" s="164">
        <f>ROUND(ROUND(U102,2)*(1+'General Inputs'!L$20)*(1-AA102)+'General Inputs'!L$28,2)</f>
        <v>0</v>
      </c>
      <c r="W102" s="164">
        <f>ROUND(ROUND(V102,2)*(1+'General Inputs'!M$20)*(1-AB102)+'General Inputs'!M$28,2)</f>
        <v>0</v>
      </c>
      <c r="X102" s="164">
        <f>ROUND(ROUND(W102,2)*(1+'General Inputs'!N$20)*(1-AC102)+'General Inputs'!N$28,2)</f>
        <v>0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outlineLevel="1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163"/>
      <c r="U103" s="164">
        <f>ROUND(ROUND(T103,2)*(1+'General Inputs'!K$20)*(1-Z103)+'General Inputs'!K$28,2)</f>
        <v>0</v>
      </c>
      <c r="V103" s="164">
        <f>ROUND(ROUND(U103,2)*(1+'General Inputs'!L$20)*(1-AA103)+'General Inputs'!L$28,2)</f>
        <v>0</v>
      </c>
      <c r="W103" s="164">
        <f>ROUND(ROUND(V103,2)*(1+'General Inputs'!M$20)*(1-AB103)+'General Inputs'!M$28,2)</f>
        <v>0</v>
      </c>
      <c r="X103" s="164">
        <f>ROUND(ROUND(W103,2)*(1+'General Inputs'!N$20)*(1-AC103)+'General Inputs'!N$28,2)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outlineLevel="1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/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163"/>
      <c r="U104" s="164">
        <f>ROUND(ROUND(T104,2)*(1+'General Inputs'!K$20)*(1-Z104)+'General Inputs'!K$28,2)</f>
        <v>0</v>
      </c>
      <c r="V104" s="164">
        <f>ROUND(ROUND(U104,2)*(1+'General Inputs'!L$20)*(1-AA104)+'General Inputs'!L$28,2)</f>
        <v>0</v>
      </c>
      <c r="W104" s="164">
        <f>ROUND(ROUND(V104,2)*(1+'General Inputs'!M$20)*(1-AB104)+'General Inputs'!M$28,2)</f>
        <v>0</v>
      </c>
      <c r="X104" s="164">
        <f>ROUND(ROUND(W104,2)*(1+'General Inputs'!N$20)*(1-AC104)+'General Inputs'!N$28,2)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outlineLevel="1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9"/>
        <v>0</v>
      </c>
      <c r="I105" s="161"/>
      <c r="J105" s="93">
        <f t="shared" si="10"/>
        <v>0</v>
      </c>
      <c r="K105" s="161"/>
      <c r="L105" s="161" t="str">
        <f t="shared" si="11"/>
        <v/>
      </c>
      <c r="M105" s="39"/>
      <c r="N105" s="162">
        <f t="shared" si="12"/>
        <v>0</v>
      </c>
      <c r="O105" s="162">
        <f t="shared" si="13"/>
        <v>0</v>
      </c>
      <c r="P105" s="162">
        <f t="shared" si="14"/>
        <v>0</v>
      </c>
      <c r="Q105" s="162">
        <f t="shared" si="15"/>
        <v>0</v>
      </c>
      <c r="R105" s="162">
        <f t="shared" si="16"/>
        <v>0</v>
      </c>
      <c r="S105" s="39"/>
      <c r="T105" s="163"/>
      <c r="U105" s="164">
        <f>ROUND(ROUND(T105,2)*(1+'General Inputs'!K$20)*(1-Z105)+'General Inputs'!K$28,2)</f>
        <v>0</v>
      </c>
      <c r="V105" s="164">
        <f>ROUND(ROUND(U105,2)*(1+'General Inputs'!L$20)*(1-AA105)+'General Inputs'!L$28,2)</f>
        <v>0</v>
      </c>
      <c r="W105" s="164">
        <f>ROUND(ROUND(V105,2)*(1+'General Inputs'!M$20)*(1-AB105)+'General Inputs'!M$28,2)</f>
        <v>0</v>
      </c>
      <c r="X105" s="164">
        <f>ROUND(ROUND(W105,2)*(1+'General Inputs'!N$20)*(1-AC105)+'General Inputs'!N$28,2)</f>
        <v>0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outlineLevel="1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9"/>
        <v>0</v>
      </c>
      <c r="I106" s="161"/>
      <c r="J106" s="93">
        <f t="shared" si="10"/>
        <v>0</v>
      </c>
      <c r="K106" s="161"/>
      <c r="L106" s="161" t="str">
        <f t="shared" si="11"/>
        <v/>
      </c>
      <c r="M106" s="39"/>
      <c r="N106" s="162">
        <f t="shared" si="12"/>
        <v>0</v>
      </c>
      <c r="O106" s="162">
        <f t="shared" si="13"/>
        <v>0</v>
      </c>
      <c r="P106" s="162">
        <f t="shared" si="14"/>
        <v>0</v>
      </c>
      <c r="Q106" s="162">
        <f t="shared" si="15"/>
        <v>0</v>
      </c>
      <c r="R106" s="162">
        <f t="shared" si="16"/>
        <v>0</v>
      </c>
      <c r="S106" s="39"/>
      <c r="T106" s="163"/>
      <c r="U106" s="164">
        <f>ROUND(ROUND(T106,2)*(1+'General Inputs'!K$20)*(1-Z106)+'General Inputs'!K$28,2)</f>
        <v>0</v>
      </c>
      <c r="V106" s="164">
        <f>ROUND(ROUND(U106,2)*(1+'General Inputs'!L$20)*(1-AA106)+'General Inputs'!L$28,2)</f>
        <v>0</v>
      </c>
      <c r="W106" s="164">
        <f>ROUND(ROUND(V106,2)*(1+'General Inputs'!M$20)*(1-AB106)+'General Inputs'!M$28,2)</f>
        <v>0</v>
      </c>
      <c r="X106" s="164">
        <f>ROUND(ROUND(W106,2)*(1+'General Inputs'!N$20)*(1-AC106)+'General Inputs'!N$28,2)</f>
        <v>0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outlineLevel="1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9"/>
        <v>0</v>
      </c>
      <c r="I107" s="161"/>
      <c r="J107" s="93">
        <f t="shared" si="10"/>
        <v>0</v>
      </c>
      <c r="K107" s="161"/>
      <c r="L107" s="161" t="str">
        <f t="shared" si="11"/>
        <v/>
      </c>
      <c r="M107" s="39"/>
      <c r="N107" s="162">
        <f t="shared" si="12"/>
        <v>0</v>
      </c>
      <c r="O107" s="162">
        <f t="shared" si="13"/>
        <v>0</v>
      </c>
      <c r="P107" s="162">
        <f t="shared" si="14"/>
        <v>0</v>
      </c>
      <c r="Q107" s="162">
        <f t="shared" si="15"/>
        <v>0</v>
      </c>
      <c r="R107" s="162">
        <f t="shared" si="16"/>
        <v>0</v>
      </c>
      <c r="S107" s="39"/>
      <c r="T107" s="163"/>
      <c r="U107" s="164">
        <f>ROUND(ROUND(T107,2)*(1+'General Inputs'!K$20)*(1-Z107)+'General Inputs'!K$28,2)</f>
        <v>0</v>
      </c>
      <c r="V107" s="164">
        <f>ROUND(ROUND(U107,2)*(1+'General Inputs'!L$20)*(1-AA107)+'General Inputs'!L$28,2)</f>
        <v>0</v>
      </c>
      <c r="W107" s="164">
        <f>ROUND(ROUND(V107,2)*(1+'General Inputs'!M$20)*(1-AB107)+'General Inputs'!M$28,2)</f>
        <v>0</v>
      </c>
      <c r="X107" s="164">
        <f>ROUND(ROUND(W107,2)*(1+'General Inputs'!N$20)*(1-AC107)+'General Inputs'!N$28,2)</f>
        <v>0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outlineLevel="1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9"/>
        <v>0</v>
      </c>
      <c r="I108" s="161"/>
      <c r="J108" s="93">
        <f t="shared" si="10"/>
        <v>0</v>
      </c>
      <c r="K108" s="161"/>
      <c r="L108" s="161" t="str">
        <f t="shared" si="11"/>
        <v/>
      </c>
      <c r="M108" s="39"/>
      <c r="N108" s="162">
        <f t="shared" si="12"/>
        <v>0</v>
      </c>
      <c r="O108" s="162">
        <f t="shared" si="13"/>
        <v>0</v>
      </c>
      <c r="P108" s="162">
        <f t="shared" si="14"/>
        <v>0</v>
      </c>
      <c r="Q108" s="162">
        <f t="shared" si="15"/>
        <v>0</v>
      </c>
      <c r="R108" s="162">
        <f t="shared" si="16"/>
        <v>0</v>
      </c>
      <c r="S108" s="39"/>
      <c r="T108" s="163"/>
      <c r="U108" s="164">
        <f>ROUND(ROUND(T108,2)*(1+'General Inputs'!K$20)*(1-Z108)+'General Inputs'!K$28,2)</f>
        <v>0</v>
      </c>
      <c r="V108" s="164">
        <f>ROUND(ROUND(U108,2)*(1+'General Inputs'!L$20)*(1-AA108)+'General Inputs'!L$28,2)</f>
        <v>0</v>
      </c>
      <c r="W108" s="164">
        <f>ROUND(ROUND(V108,2)*(1+'General Inputs'!M$20)*(1-AB108)+'General Inputs'!M$28,2)</f>
        <v>0</v>
      </c>
      <c r="X108" s="164">
        <f>ROUND(ROUND(W108,2)*(1+'General Inputs'!N$20)*(1-AC108)+'General Inputs'!N$28,2)</f>
        <v>0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outlineLevel="1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9"/>
        <v>0</v>
      </c>
      <c r="I109" s="161"/>
      <c r="J109" s="93">
        <f t="shared" si="10"/>
        <v>0</v>
      </c>
      <c r="K109" s="161"/>
      <c r="L109" s="161" t="str">
        <f t="shared" si="11"/>
        <v/>
      </c>
      <c r="M109" s="39"/>
      <c r="N109" s="162">
        <f t="shared" si="12"/>
        <v>0</v>
      </c>
      <c r="O109" s="162">
        <f t="shared" si="13"/>
        <v>0</v>
      </c>
      <c r="P109" s="162">
        <f t="shared" si="14"/>
        <v>0</v>
      </c>
      <c r="Q109" s="162">
        <f t="shared" si="15"/>
        <v>0</v>
      </c>
      <c r="R109" s="162">
        <f t="shared" si="16"/>
        <v>0</v>
      </c>
      <c r="S109" s="39"/>
      <c r="T109" s="163"/>
      <c r="U109" s="164">
        <f>ROUND(ROUND(T109,2)*(1+'General Inputs'!K$20)*(1-Z109)+'General Inputs'!K$28,2)</f>
        <v>0</v>
      </c>
      <c r="V109" s="164">
        <f>ROUND(ROUND(U109,2)*(1+'General Inputs'!L$20)*(1-AA109)+'General Inputs'!L$28,2)</f>
        <v>0</v>
      </c>
      <c r="W109" s="164">
        <f>ROUND(ROUND(V109,2)*(1+'General Inputs'!M$20)*(1-AB109)+'General Inputs'!M$28,2)</f>
        <v>0</v>
      </c>
      <c r="X109" s="164">
        <f>ROUND(ROUND(W109,2)*(1+'General Inputs'!N$20)*(1-AC109)+'General Inputs'!N$28,2)</f>
        <v>0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outlineLevel="1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9"/>
        <v>0</v>
      </c>
      <c r="I110" s="161"/>
      <c r="J110" s="93">
        <f t="shared" si="10"/>
        <v>0</v>
      </c>
      <c r="K110" s="161"/>
      <c r="L110" s="161" t="str">
        <f t="shared" si="11"/>
        <v/>
      </c>
      <c r="M110" s="39"/>
      <c r="N110" s="162">
        <f t="shared" si="12"/>
        <v>0</v>
      </c>
      <c r="O110" s="162">
        <f t="shared" si="13"/>
        <v>0</v>
      </c>
      <c r="P110" s="162">
        <f t="shared" si="14"/>
        <v>0</v>
      </c>
      <c r="Q110" s="162">
        <f t="shared" si="15"/>
        <v>0</v>
      </c>
      <c r="R110" s="162">
        <f t="shared" si="16"/>
        <v>0</v>
      </c>
      <c r="S110" s="39"/>
      <c r="T110" s="163"/>
      <c r="U110" s="164">
        <f>ROUND(ROUND(T110,2)*(1+'General Inputs'!K$20)*(1-Z110)+'General Inputs'!K$28,2)</f>
        <v>0</v>
      </c>
      <c r="V110" s="164">
        <f>ROUND(ROUND(U110,2)*(1+'General Inputs'!L$20)*(1-AA110)+'General Inputs'!L$28,2)</f>
        <v>0</v>
      </c>
      <c r="W110" s="164">
        <f>ROUND(ROUND(V110,2)*(1+'General Inputs'!M$20)*(1-AB110)+'General Inputs'!M$28,2)</f>
        <v>0</v>
      </c>
      <c r="X110" s="164">
        <f>ROUND(ROUND(W110,2)*(1+'General Inputs'!N$20)*(1-AC110)+'General Inputs'!N$28,2)</f>
        <v>0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outlineLevel="1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9"/>
        <v>0</v>
      </c>
      <c r="I111" s="161"/>
      <c r="J111" s="93">
        <f t="shared" si="10"/>
        <v>0</v>
      </c>
      <c r="K111" s="161"/>
      <c r="L111" s="161" t="str">
        <f t="shared" si="11"/>
        <v/>
      </c>
      <c r="M111" s="39"/>
      <c r="N111" s="162">
        <f t="shared" si="12"/>
        <v>0</v>
      </c>
      <c r="O111" s="162">
        <f t="shared" si="13"/>
        <v>0</v>
      </c>
      <c r="P111" s="162">
        <f t="shared" si="14"/>
        <v>0</v>
      </c>
      <c r="Q111" s="162">
        <f t="shared" si="15"/>
        <v>0</v>
      </c>
      <c r="R111" s="162">
        <f t="shared" si="16"/>
        <v>0</v>
      </c>
      <c r="S111" s="39"/>
      <c r="T111" s="163"/>
      <c r="U111" s="164">
        <f>ROUND(ROUND(T111,2)*(1+'General Inputs'!K$20)*(1-Z111)+'General Inputs'!K$28,2)</f>
        <v>0</v>
      </c>
      <c r="V111" s="164">
        <f>ROUND(ROUND(U111,2)*(1+'General Inputs'!L$20)*(1-AA111)+'General Inputs'!L$28,2)</f>
        <v>0</v>
      </c>
      <c r="W111" s="164">
        <f>ROUND(ROUND(V111,2)*(1+'General Inputs'!M$20)*(1-AB111)+'General Inputs'!M$28,2)</f>
        <v>0</v>
      </c>
      <c r="X111" s="164">
        <f>ROUND(ROUND(W111,2)*(1+'General Inputs'!N$20)*(1-AC111)+'General Inputs'!N$28,2)</f>
        <v>0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outlineLevel="1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9"/>
        <v>0</v>
      </c>
      <c r="I112" s="161"/>
      <c r="J112" s="93">
        <f t="shared" si="10"/>
        <v>0</v>
      </c>
      <c r="K112" s="161"/>
      <c r="L112" s="161" t="str">
        <f t="shared" si="11"/>
        <v/>
      </c>
      <c r="M112" s="39"/>
      <c r="N112" s="162">
        <f t="shared" si="12"/>
        <v>0</v>
      </c>
      <c r="O112" s="162">
        <f t="shared" si="13"/>
        <v>0</v>
      </c>
      <c r="P112" s="162">
        <f t="shared" si="14"/>
        <v>0</v>
      </c>
      <c r="Q112" s="162">
        <f t="shared" si="15"/>
        <v>0</v>
      </c>
      <c r="R112" s="162">
        <f t="shared" si="16"/>
        <v>0</v>
      </c>
      <c r="S112" s="39"/>
      <c r="T112" s="163"/>
      <c r="U112" s="164">
        <f>ROUND(ROUND(T112,2)*(1+'General Inputs'!K$20)*(1-Z112)+'General Inputs'!K$28,2)</f>
        <v>0</v>
      </c>
      <c r="V112" s="164">
        <f>ROUND(ROUND(U112,2)*(1+'General Inputs'!L$20)*(1-AA112)+'General Inputs'!L$28,2)</f>
        <v>0</v>
      </c>
      <c r="W112" s="164">
        <f>ROUND(ROUND(V112,2)*(1+'General Inputs'!M$20)*(1-AB112)+'General Inputs'!M$28,2)</f>
        <v>0</v>
      </c>
      <c r="X112" s="164">
        <f>ROUND(ROUND(W112,2)*(1+'General Inputs'!N$20)*(1-AC112)+'General Inputs'!N$28,2)</f>
        <v>0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outlineLevel="1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9"/>
        <v>0</v>
      </c>
      <c r="I113" s="161"/>
      <c r="J113" s="93">
        <f t="shared" si="10"/>
        <v>0</v>
      </c>
      <c r="K113" s="161"/>
      <c r="L113" s="161" t="str">
        <f t="shared" si="11"/>
        <v/>
      </c>
      <c r="M113" s="39"/>
      <c r="N113" s="162">
        <f t="shared" si="12"/>
        <v>0</v>
      </c>
      <c r="O113" s="162">
        <f t="shared" si="13"/>
        <v>0</v>
      </c>
      <c r="P113" s="162">
        <f t="shared" si="14"/>
        <v>0</v>
      </c>
      <c r="Q113" s="162">
        <f t="shared" si="15"/>
        <v>0</v>
      </c>
      <c r="R113" s="162">
        <f t="shared" si="16"/>
        <v>0</v>
      </c>
      <c r="S113" s="39"/>
      <c r="T113" s="163"/>
      <c r="U113" s="164">
        <f>ROUND(ROUND(T113,2)*(1+'General Inputs'!K$20)*(1-Z113)+'General Inputs'!K$28,2)</f>
        <v>0</v>
      </c>
      <c r="V113" s="164">
        <f>ROUND(ROUND(U113,2)*(1+'General Inputs'!L$20)*(1-AA113)+'General Inputs'!L$28,2)</f>
        <v>0</v>
      </c>
      <c r="W113" s="164">
        <f>ROUND(ROUND(V113,2)*(1+'General Inputs'!M$20)*(1-AB113)+'General Inputs'!M$28,2)</f>
        <v>0</v>
      </c>
      <c r="X113" s="164">
        <f>ROUND(ROUND(W113,2)*(1+'General Inputs'!N$20)*(1-AC113)+'General Inputs'!N$28,2)</f>
        <v>0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outlineLevel="1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/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/>
      <c r="U114" s="164">
        <f>ROUND(ROUND(T114,2)*(1+'General Inputs'!K$20)*(1-Z114)+'General Inputs'!K$28,2)</f>
        <v>0</v>
      </c>
      <c r="V114" s="164">
        <f>ROUND(ROUND(U114,2)*(1+'General Inputs'!L$20)*(1-AA114)+'General Inputs'!L$28,2)</f>
        <v>0</v>
      </c>
      <c r="W114" s="164">
        <f>ROUND(ROUND(V114,2)*(1+'General Inputs'!M$20)*(1-AB114)+'General Inputs'!M$28,2)</f>
        <v>0</v>
      </c>
      <c r="X114" s="164">
        <f>ROUND(ROUND(W114,2)*(1+'General Inputs'!N$20)*(1-AC114)+'General Inputs'!N$28,2)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outlineLevel="1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9"/>
        <v>0</v>
      </c>
      <c r="I115" s="161"/>
      <c r="J115" s="93">
        <f t="shared" si="10"/>
        <v>0</v>
      </c>
      <c r="K115" s="161"/>
      <c r="L115" s="161" t="str">
        <f t="shared" si="11"/>
        <v/>
      </c>
      <c r="M115" s="39"/>
      <c r="N115" s="162">
        <f t="shared" si="12"/>
        <v>0</v>
      </c>
      <c r="O115" s="162">
        <f t="shared" si="13"/>
        <v>0</v>
      </c>
      <c r="P115" s="162">
        <f t="shared" si="14"/>
        <v>0</v>
      </c>
      <c r="Q115" s="162">
        <f t="shared" si="15"/>
        <v>0</v>
      </c>
      <c r="R115" s="162">
        <f t="shared" si="16"/>
        <v>0</v>
      </c>
      <c r="S115" s="39"/>
      <c r="T115" s="163"/>
      <c r="U115" s="164">
        <f>ROUND(ROUND(T115,2)*(1+'General Inputs'!K$20)*(1-Z115)+'General Inputs'!K$28,2)</f>
        <v>0</v>
      </c>
      <c r="V115" s="164">
        <f>ROUND(ROUND(U115,2)*(1+'General Inputs'!L$20)*(1-AA115)+'General Inputs'!L$28,2)</f>
        <v>0</v>
      </c>
      <c r="W115" s="164">
        <f>ROUND(ROUND(V115,2)*(1+'General Inputs'!M$20)*(1-AB115)+'General Inputs'!M$28,2)</f>
        <v>0</v>
      </c>
      <c r="X115" s="164">
        <f>ROUND(ROUND(W115,2)*(1+'General Inputs'!N$20)*(1-AC115)+'General Inputs'!N$28,2)</f>
        <v>0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outlineLevel="1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9"/>
        <v>0</v>
      </c>
      <c r="I116" s="161"/>
      <c r="J116" s="93">
        <f t="shared" si="10"/>
        <v>0</v>
      </c>
      <c r="K116" s="161"/>
      <c r="L116" s="161" t="str">
        <f t="shared" si="11"/>
        <v/>
      </c>
      <c r="M116" s="39"/>
      <c r="N116" s="162">
        <f t="shared" si="12"/>
        <v>0</v>
      </c>
      <c r="O116" s="162">
        <f t="shared" si="13"/>
        <v>0</v>
      </c>
      <c r="P116" s="162">
        <f t="shared" si="14"/>
        <v>0</v>
      </c>
      <c r="Q116" s="162">
        <f t="shared" si="15"/>
        <v>0</v>
      </c>
      <c r="R116" s="162">
        <f t="shared" si="16"/>
        <v>0</v>
      </c>
      <c r="S116" s="39"/>
      <c r="T116" s="163"/>
      <c r="U116" s="164">
        <f>ROUND(ROUND(T116,2)*(1+'General Inputs'!K$20)*(1-Z116)+'General Inputs'!K$28,2)</f>
        <v>0</v>
      </c>
      <c r="V116" s="164">
        <f>ROUND(ROUND(U116,2)*(1+'General Inputs'!L$20)*(1-AA116)+'General Inputs'!L$28,2)</f>
        <v>0</v>
      </c>
      <c r="W116" s="164">
        <f>ROUND(ROUND(V116,2)*(1+'General Inputs'!M$20)*(1-AB116)+'General Inputs'!M$28,2)</f>
        <v>0</v>
      </c>
      <c r="X116" s="164">
        <f>ROUND(ROUND(W116,2)*(1+'General Inputs'!N$20)*(1-AC116)+'General Inputs'!N$28,2)</f>
        <v>0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outlineLevel="1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9"/>
        <v>0</v>
      </c>
      <c r="I117" s="161"/>
      <c r="J117" s="93">
        <f t="shared" si="10"/>
        <v>0</v>
      </c>
      <c r="K117" s="161"/>
      <c r="L117" s="161" t="str">
        <f t="shared" si="11"/>
        <v/>
      </c>
      <c r="M117" s="39"/>
      <c r="N117" s="162">
        <f t="shared" si="12"/>
        <v>0</v>
      </c>
      <c r="O117" s="162">
        <f t="shared" si="13"/>
        <v>0</v>
      </c>
      <c r="P117" s="162">
        <f t="shared" si="14"/>
        <v>0</v>
      </c>
      <c r="Q117" s="162">
        <f t="shared" si="15"/>
        <v>0</v>
      </c>
      <c r="R117" s="162">
        <f t="shared" si="16"/>
        <v>0</v>
      </c>
      <c r="S117" s="39"/>
      <c r="T117" s="163"/>
      <c r="U117" s="164">
        <f>ROUND(ROUND(T117,2)*(1+'General Inputs'!K$20)*(1-Z117)+'General Inputs'!K$28,2)</f>
        <v>0</v>
      </c>
      <c r="V117" s="164">
        <f>ROUND(ROUND(U117,2)*(1+'General Inputs'!L$20)*(1-AA117)+'General Inputs'!L$28,2)</f>
        <v>0</v>
      </c>
      <c r="W117" s="164">
        <f>ROUND(ROUND(V117,2)*(1+'General Inputs'!M$20)*(1-AB117)+'General Inputs'!M$28,2)</f>
        <v>0</v>
      </c>
      <c r="X117" s="164">
        <f>ROUND(ROUND(W117,2)*(1+'General Inputs'!N$20)*(1-AC117)+'General Inputs'!N$28,2)</f>
        <v>0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outlineLevel="1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9"/>
        <v>0</v>
      </c>
      <c r="I118" s="161"/>
      <c r="J118" s="93">
        <f t="shared" si="10"/>
        <v>0</v>
      </c>
      <c r="K118" s="161"/>
      <c r="L118" s="161" t="str">
        <f t="shared" si="11"/>
        <v/>
      </c>
      <c r="M118" s="39"/>
      <c r="N118" s="162">
        <f t="shared" si="12"/>
        <v>0</v>
      </c>
      <c r="O118" s="162">
        <f t="shared" si="13"/>
        <v>0</v>
      </c>
      <c r="P118" s="162">
        <f t="shared" si="14"/>
        <v>0</v>
      </c>
      <c r="Q118" s="162">
        <f t="shared" si="15"/>
        <v>0</v>
      </c>
      <c r="R118" s="162">
        <f t="shared" si="16"/>
        <v>0</v>
      </c>
      <c r="S118" s="39"/>
      <c r="T118" s="163"/>
      <c r="U118" s="164">
        <f>ROUND(ROUND(T118,2)*(1+'General Inputs'!K$20)*(1-Z118)+'General Inputs'!K$28,2)</f>
        <v>0</v>
      </c>
      <c r="V118" s="164">
        <f>ROUND(ROUND(U118,2)*(1+'General Inputs'!L$20)*(1-AA118)+'General Inputs'!L$28,2)</f>
        <v>0</v>
      </c>
      <c r="W118" s="164">
        <f>ROUND(ROUND(V118,2)*(1+'General Inputs'!M$20)*(1-AB118)+'General Inputs'!M$28,2)</f>
        <v>0</v>
      </c>
      <c r="X118" s="164">
        <f>ROUND(ROUND(W118,2)*(1+'General Inputs'!N$20)*(1-AC118)+'General Inputs'!N$28,2)</f>
        <v>0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outlineLevel="1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9"/>
        <v>0</v>
      </c>
      <c r="I119" s="161"/>
      <c r="J119" s="93">
        <f t="shared" si="10"/>
        <v>0</v>
      </c>
      <c r="K119" s="161"/>
      <c r="L119" s="161" t="str">
        <f t="shared" si="11"/>
        <v/>
      </c>
      <c r="M119" s="39"/>
      <c r="N119" s="162">
        <f t="shared" si="12"/>
        <v>0</v>
      </c>
      <c r="O119" s="162">
        <f t="shared" si="13"/>
        <v>0</v>
      </c>
      <c r="P119" s="162">
        <f t="shared" si="14"/>
        <v>0</v>
      </c>
      <c r="Q119" s="162">
        <f t="shared" si="15"/>
        <v>0</v>
      </c>
      <c r="R119" s="162">
        <f t="shared" si="16"/>
        <v>0</v>
      </c>
      <c r="S119" s="39"/>
      <c r="T119" s="163"/>
      <c r="U119" s="164">
        <f>ROUND(ROUND(T119,2)*(1+'General Inputs'!K$20)*(1-Z119)+'General Inputs'!K$28,2)</f>
        <v>0</v>
      </c>
      <c r="V119" s="164">
        <f>ROUND(ROUND(U119,2)*(1+'General Inputs'!L$20)*(1-AA119)+'General Inputs'!L$28,2)</f>
        <v>0</v>
      </c>
      <c r="W119" s="164">
        <f>ROUND(ROUND(V119,2)*(1+'General Inputs'!M$20)*(1-AB119)+'General Inputs'!M$28,2)</f>
        <v>0</v>
      </c>
      <c r="X119" s="164">
        <f>ROUND(ROUND(W119,2)*(1+'General Inputs'!N$20)*(1-AC119)+'General Inputs'!N$28,2)</f>
        <v>0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outlineLevel="1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/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163"/>
      <c r="U120" s="164">
        <f>ROUND(ROUND(T120,2)*(1+'General Inputs'!K$20)*(1-Z120)+'General Inputs'!K$28,2)</f>
        <v>0</v>
      </c>
      <c r="V120" s="164">
        <f>ROUND(ROUND(U120,2)*(1+'General Inputs'!L$20)*(1-AA120)+'General Inputs'!L$28,2)</f>
        <v>0</v>
      </c>
      <c r="W120" s="164">
        <f>ROUND(ROUND(V120,2)*(1+'General Inputs'!M$20)*(1-AB120)+'General Inputs'!M$28,2)</f>
        <v>0</v>
      </c>
      <c r="X120" s="164">
        <f>ROUND(ROUND(W120,2)*(1+'General Inputs'!N$20)*(1-AC120)+'General Inputs'!N$28,2)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outlineLevel="1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9"/>
        <v>0</v>
      </c>
      <c r="I121" s="161"/>
      <c r="J121" s="93">
        <f t="shared" si="10"/>
        <v>0</v>
      </c>
      <c r="K121" s="161"/>
      <c r="L121" s="161" t="str">
        <f t="shared" si="11"/>
        <v/>
      </c>
      <c r="M121" s="39"/>
      <c r="N121" s="162">
        <f t="shared" si="12"/>
        <v>0</v>
      </c>
      <c r="O121" s="162">
        <f t="shared" si="13"/>
        <v>0</v>
      </c>
      <c r="P121" s="162">
        <f t="shared" si="14"/>
        <v>0</v>
      </c>
      <c r="Q121" s="162">
        <f t="shared" si="15"/>
        <v>0</v>
      </c>
      <c r="R121" s="162">
        <f t="shared" si="16"/>
        <v>0</v>
      </c>
      <c r="S121" s="39"/>
      <c r="T121" s="163"/>
      <c r="U121" s="164">
        <f>ROUND(ROUND(T121,2)*(1+'General Inputs'!K$20)*(1-Z121)+'General Inputs'!K$28,2)</f>
        <v>0</v>
      </c>
      <c r="V121" s="164">
        <f>ROUND(ROUND(U121,2)*(1+'General Inputs'!L$20)*(1-AA121)+'General Inputs'!L$28,2)</f>
        <v>0</v>
      </c>
      <c r="W121" s="164">
        <f>ROUND(ROUND(V121,2)*(1+'General Inputs'!M$20)*(1-AB121)+'General Inputs'!M$28,2)</f>
        <v>0</v>
      </c>
      <c r="X121" s="164">
        <f>ROUND(ROUND(W121,2)*(1+'General Inputs'!N$20)*(1-AC121)+'General Inputs'!N$28,2)</f>
        <v>0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outlineLevel="1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9"/>
        <v>0</v>
      </c>
      <c r="I122" s="161"/>
      <c r="J122" s="93">
        <f t="shared" si="10"/>
        <v>0</v>
      </c>
      <c r="K122" s="161"/>
      <c r="L122" s="161" t="str">
        <f t="shared" si="11"/>
        <v/>
      </c>
      <c r="M122" s="39"/>
      <c r="N122" s="162">
        <f t="shared" si="12"/>
        <v>0</v>
      </c>
      <c r="O122" s="162">
        <f t="shared" si="13"/>
        <v>0</v>
      </c>
      <c r="P122" s="162">
        <f t="shared" si="14"/>
        <v>0</v>
      </c>
      <c r="Q122" s="162">
        <f t="shared" si="15"/>
        <v>0</v>
      </c>
      <c r="R122" s="162">
        <f t="shared" si="16"/>
        <v>0</v>
      </c>
      <c r="S122" s="39"/>
      <c r="T122" s="163"/>
      <c r="U122" s="164">
        <f>ROUND(ROUND(T122,2)*(1+'General Inputs'!K$20)*(1-Z122)+'General Inputs'!K$28,2)</f>
        <v>0</v>
      </c>
      <c r="V122" s="164">
        <f>ROUND(ROUND(U122,2)*(1+'General Inputs'!L$20)*(1-AA122)+'General Inputs'!L$28,2)</f>
        <v>0</v>
      </c>
      <c r="W122" s="164">
        <f>ROUND(ROUND(V122,2)*(1+'General Inputs'!M$20)*(1-AB122)+'General Inputs'!M$28,2)</f>
        <v>0</v>
      </c>
      <c r="X122" s="164">
        <f>ROUND(ROUND(W122,2)*(1+'General Inputs'!N$20)*(1-AC122)+'General Inputs'!N$28,2)</f>
        <v>0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outlineLevel="1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9"/>
        <v>0</v>
      </c>
      <c r="I123" s="161"/>
      <c r="J123" s="93">
        <f t="shared" si="10"/>
        <v>0</v>
      </c>
      <c r="K123" s="161"/>
      <c r="L123" s="161" t="str">
        <f t="shared" si="11"/>
        <v/>
      </c>
      <c r="M123" s="39"/>
      <c r="N123" s="162">
        <f t="shared" si="12"/>
        <v>0</v>
      </c>
      <c r="O123" s="162">
        <f t="shared" si="13"/>
        <v>0</v>
      </c>
      <c r="P123" s="162">
        <f t="shared" si="14"/>
        <v>0</v>
      </c>
      <c r="Q123" s="162">
        <f t="shared" si="15"/>
        <v>0</v>
      </c>
      <c r="R123" s="162">
        <f t="shared" si="16"/>
        <v>0</v>
      </c>
      <c r="S123" s="39"/>
      <c r="T123" s="163"/>
      <c r="U123" s="164">
        <f>ROUND(ROUND(T123,2)*(1+'General Inputs'!K$20)*(1-Z123)+'General Inputs'!K$28,2)</f>
        <v>0</v>
      </c>
      <c r="V123" s="164">
        <f>ROUND(ROUND(U123,2)*(1+'General Inputs'!L$20)*(1-AA123)+'General Inputs'!L$28,2)</f>
        <v>0</v>
      </c>
      <c r="W123" s="164">
        <f>ROUND(ROUND(V123,2)*(1+'General Inputs'!M$20)*(1-AB123)+'General Inputs'!M$28,2)</f>
        <v>0</v>
      </c>
      <c r="X123" s="164">
        <f>ROUND(ROUND(W123,2)*(1+'General Inputs'!N$20)*(1-AC123)+'General Inputs'!N$28,2)</f>
        <v>0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outlineLevel="1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9"/>
        <v>0</v>
      </c>
      <c r="I124" s="161"/>
      <c r="J124" s="93">
        <f t="shared" si="10"/>
        <v>0</v>
      </c>
      <c r="K124" s="161"/>
      <c r="L124" s="161" t="str">
        <f t="shared" si="11"/>
        <v/>
      </c>
      <c r="M124" s="39"/>
      <c r="N124" s="162">
        <f t="shared" si="12"/>
        <v>0</v>
      </c>
      <c r="O124" s="162">
        <f t="shared" si="13"/>
        <v>0</v>
      </c>
      <c r="P124" s="162">
        <f t="shared" si="14"/>
        <v>0</v>
      </c>
      <c r="Q124" s="162">
        <f t="shared" si="15"/>
        <v>0</v>
      </c>
      <c r="R124" s="162">
        <f t="shared" si="16"/>
        <v>0</v>
      </c>
      <c r="S124" s="39"/>
      <c r="T124" s="163"/>
      <c r="U124" s="164">
        <f>ROUND(ROUND(T124,2)*(1+'General Inputs'!K$20)*(1-Z124)+'General Inputs'!K$28,2)</f>
        <v>0</v>
      </c>
      <c r="V124" s="164">
        <f>ROUND(ROUND(U124,2)*(1+'General Inputs'!L$20)*(1-AA124)+'General Inputs'!L$28,2)</f>
        <v>0</v>
      </c>
      <c r="W124" s="164">
        <f>ROUND(ROUND(V124,2)*(1+'General Inputs'!M$20)*(1-AB124)+'General Inputs'!M$28,2)</f>
        <v>0</v>
      </c>
      <c r="X124" s="164">
        <f>ROUND(ROUND(W124,2)*(1+'General Inputs'!N$20)*(1-AC124)+'General Inputs'!N$28,2)</f>
        <v>0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outlineLevel="1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9"/>
        <v>0</v>
      </c>
      <c r="I125" s="161"/>
      <c r="J125" s="93">
        <f t="shared" si="10"/>
        <v>0</v>
      </c>
      <c r="K125" s="161"/>
      <c r="L125" s="161" t="str">
        <f t="shared" si="11"/>
        <v/>
      </c>
      <c r="M125" s="39"/>
      <c r="N125" s="162">
        <f t="shared" si="12"/>
        <v>0</v>
      </c>
      <c r="O125" s="162">
        <f t="shared" si="13"/>
        <v>0</v>
      </c>
      <c r="P125" s="162">
        <f t="shared" si="14"/>
        <v>0</v>
      </c>
      <c r="Q125" s="162">
        <f t="shared" si="15"/>
        <v>0</v>
      </c>
      <c r="R125" s="162">
        <f t="shared" si="16"/>
        <v>0</v>
      </c>
      <c r="S125" s="39"/>
      <c r="T125" s="163"/>
      <c r="U125" s="164">
        <f>ROUND(ROUND(T125,2)*(1+'General Inputs'!K$20)*(1-Z125)+'General Inputs'!K$28,2)</f>
        <v>0</v>
      </c>
      <c r="V125" s="164">
        <f>ROUND(ROUND(U125,2)*(1+'General Inputs'!L$20)*(1-AA125)+'General Inputs'!L$28,2)</f>
        <v>0</v>
      </c>
      <c r="W125" s="164">
        <f>ROUND(ROUND(V125,2)*(1+'General Inputs'!M$20)*(1-AB125)+'General Inputs'!M$28,2)</f>
        <v>0</v>
      </c>
      <c r="X125" s="164">
        <f>ROUND(ROUND(W125,2)*(1+'General Inputs'!N$20)*(1-AC125)+'General Inputs'!N$28,2)</f>
        <v>0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outlineLevel="1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/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/>
      <c r="U126" s="164">
        <f>ROUND(ROUND(T126,2)*(1+'General Inputs'!K$20)*(1-Z126)+'General Inputs'!K$28,2)</f>
        <v>0</v>
      </c>
      <c r="V126" s="164">
        <f>ROUND(ROUND(U126,2)*(1+'General Inputs'!L$20)*(1-AA126)+'General Inputs'!L$28,2)</f>
        <v>0</v>
      </c>
      <c r="W126" s="164">
        <f>ROUND(ROUND(V126,2)*(1+'General Inputs'!M$20)*(1-AB126)+'General Inputs'!M$28,2)</f>
        <v>0</v>
      </c>
      <c r="X126" s="164">
        <f>ROUND(ROUND(W126,2)*(1+'General Inputs'!N$20)*(1-AC126)+'General Inputs'!N$28,2)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outlineLevel="1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9"/>
        <v>0</v>
      </c>
      <c r="I127" s="161"/>
      <c r="J127" s="93">
        <f t="shared" si="10"/>
        <v>0</v>
      </c>
      <c r="K127" s="161"/>
      <c r="L127" s="161" t="str">
        <f t="shared" si="11"/>
        <v/>
      </c>
      <c r="M127" s="39"/>
      <c r="N127" s="162">
        <f t="shared" si="12"/>
        <v>0</v>
      </c>
      <c r="O127" s="162">
        <f t="shared" si="13"/>
        <v>0</v>
      </c>
      <c r="P127" s="162">
        <f t="shared" si="14"/>
        <v>0</v>
      </c>
      <c r="Q127" s="162">
        <f t="shared" si="15"/>
        <v>0</v>
      </c>
      <c r="R127" s="162">
        <f t="shared" si="16"/>
        <v>0</v>
      </c>
      <c r="S127" s="39"/>
      <c r="T127" s="163"/>
      <c r="U127" s="164">
        <f>ROUND(ROUND(T127,2)*(1+'General Inputs'!K$20)*(1-Z127)+'General Inputs'!K$28,2)</f>
        <v>0</v>
      </c>
      <c r="V127" s="164">
        <f>ROUND(ROUND(U127,2)*(1+'General Inputs'!L$20)*(1-AA127)+'General Inputs'!L$28,2)</f>
        <v>0</v>
      </c>
      <c r="W127" s="164">
        <f>ROUND(ROUND(V127,2)*(1+'General Inputs'!M$20)*(1-AB127)+'General Inputs'!M$28,2)</f>
        <v>0</v>
      </c>
      <c r="X127" s="164">
        <f>ROUND(ROUND(W127,2)*(1+'General Inputs'!N$20)*(1-AC127)+'General Inputs'!N$28,2)</f>
        <v>0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outlineLevel="1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9"/>
        <v>0</v>
      </c>
      <c r="I128" s="161"/>
      <c r="J128" s="93">
        <f t="shared" si="10"/>
        <v>0</v>
      </c>
      <c r="K128" s="161"/>
      <c r="L128" s="161" t="str">
        <f t="shared" si="11"/>
        <v/>
      </c>
      <c r="M128" s="39"/>
      <c r="N128" s="162">
        <f t="shared" si="12"/>
        <v>0</v>
      </c>
      <c r="O128" s="162">
        <f t="shared" si="13"/>
        <v>0</v>
      </c>
      <c r="P128" s="162">
        <f t="shared" si="14"/>
        <v>0</v>
      </c>
      <c r="Q128" s="162">
        <f t="shared" si="15"/>
        <v>0</v>
      </c>
      <c r="R128" s="162">
        <f t="shared" si="16"/>
        <v>0</v>
      </c>
      <c r="S128" s="39"/>
      <c r="T128" s="163"/>
      <c r="U128" s="164">
        <f>ROUND(ROUND(T128,2)*(1+'General Inputs'!K$20)*(1-Z128)+'General Inputs'!K$28,2)</f>
        <v>0</v>
      </c>
      <c r="V128" s="164">
        <f>ROUND(ROUND(U128,2)*(1+'General Inputs'!L$20)*(1-AA128)+'General Inputs'!L$28,2)</f>
        <v>0</v>
      </c>
      <c r="W128" s="164">
        <f>ROUND(ROUND(V128,2)*(1+'General Inputs'!M$20)*(1-AB128)+'General Inputs'!M$28,2)</f>
        <v>0</v>
      </c>
      <c r="X128" s="164">
        <f>ROUND(ROUND(W128,2)*(1+'General Inputs'!N$20)*(1-AC128)+'General Inputs'!N$28,2)</f>
        <v>0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outlineLevel="1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9"/>
        <v>0</v>
      </c>
      <c r="I129" s="161"/>
      <c r="J129" s="93">
        <f t="shared" si="10"/>
        <v>0</v>
      </c>
      <c r="K129" s="161"/>
      <c r="L129" s="161" t="str">
        <f t="shared" si="11"/>
        <v/>
      </c>
      <c r="M129" s="39"/>
      <c r="N129" s="162">
        <f t="shared" si="12"/>
        <v>0</v>
      </c>
      <c r="O129" s="162">
        <f t="shared" si="13"/>
        <v>0</v>
      </c>
      <c r="P129" s="162">
        <f t="shared" si="14"/>
        <v>0</v>
      </c>
      <c r="Q129" s="162">
        <f t="shared" si="15"/>
        <v>0</v>
      </c>
      <c r="R129" s="162">
        <f t="shared" si="16"/>
        <v>0</v>
      </c>
      <c r="S129" s="39"/>
      <c r="T129" s="163"/>
      <c r="U129" s="164">
        <f>ROUND(ROUND(T129,2)*(1+'General Inputs'!K$20)*(1-Z129)+'General Inputs'!K$28,2)</f>
        <v>0</v>
      </c>
      <c r="V129" s="164">
        <f>ROUND(ROUND(U129,2)*(1+'General Inputs'!L$20)*(1-AA129)+'General Inputs'!L$28,2)</f>
        <v>0</v>
      </c>
      <c r="W129" s="164">
        <f>ROUND(ROUND(V129,2)*(1+'General Inputs'!M$20)*(1-AB129)+'General Inputs'!M$28,2)</f>
        <v>0</v>
      </c>
      <c r="X129" s="164">
        <f>ROUND(ROUND(W129,2)*(1+'General Inputs'!N$20)*(1-AC129)+'General Inputs'!N$28,2)</f>
        <v>0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outlineLevel="1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/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163"/>
      <c r="U130" s="164">
        <f>ROUND(ROUND(T130,2)*(1+'General Inputs'!K$20)*(1-Z130)+'General Inputs'!K$28,2)</f>
        <v>0</v>
      </c>
      <c r="V130" s="164">
        <f>ROUND(ROUND(U130,2)*(1+'General Inputs'!L$20)*(1-AA130)+'General Inputs'!L$28,2)</f>
        <v>0</v>
      </c>
      <c r="W130" s="164">
        <f>ROUND(ROUND(V130,2)*(1+'General Inputs'!M$20)*(1-AB130)+'General Inputs'!M$28,2)</f>
        <v>0</v>
      </c>
      <c r="X130" s="164">
        <f>ROUND(ROUND(W130,2)*(1+'General Inputs'!N$20)*(1-AC130)+'General Inputs'!N$28,2)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outlineLevel="1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/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163"/>
      <c r="U131" s="164">
        <f>ROUND(ROUND(T131,2)*(1+'General Inputs'!K$20)*(1-Z131)+'General Inputs'!K$28,2)</f>
        <v>0</v>
      </c>
      <c r="V131" s="164">
        <f>ROUND(ROUND(U131,2)*(1+'General Inputs'!L$20)*(1-AA131)+'General Inputs'!L$28,2)</f>
        <v>0</v>
      </c>
      <c r="W131" s="164">
        <f>ROUND(ROUND(V131,2)*(1+'General Inputs'!M$20)*(1-AB131)+'General Inputs'!M$28,2)</f>
        <v>0</v>
      </c>
      <c r="X131" s="164">
        <f>ROUND(ROUND(W131,2)*(1+'General Inputs'!N$20)*(1-AC131)+'General Inputs'!N$28,2)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outlineLevel="1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/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/>
      <c r="U132" s="164">
        <f>ROUND(ROUND(T132,2)*(1+'General Inputs'!K$20)*(1-Z132)+'General Inputs'!K$28,2)</f>
        <v>0</v>
      </c>
      <c r="V132" s="164">
        <f>ROUND(ROUND(U132,2)*(1+'General Inputs'!L$20)*(1-AA132)+'General Inputs'!L$28,2)</f>
        <v>0</v>
      </c>
      <c r="W132" s="164">
        <f>ROUND(ROUND(V132,2)*(1+'General Inputs'!M$20)*(1-AB132)+'General Inputs'!M$28,2)</f>
        <v>0</v>
      </c>
      <c r="X132" s="164">
        <f>ROUND(ROUND(W132,2)*(1+'General Inputs'!N$20)*(1-AC132)+'General Inputs'!N$28,2)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outlineLevel="1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9"/>
        <v>0</v>
      </c>
      <c r="I133" s="161"/>
      <c r="J133" s="93">
        <f t="shared" si="10"/>
        <v>0</v>
      </c>
      <c r="K133" s="161"/>
      <c r="L133" s="161" t="str">
        <f t="shared" si="11"/>
        <v/>
      </c>
      <c r="M133" s="39"/>
      <c r="N133" s="162">
        <f t="shared" si="12"/>
        <v>0</v>
      </c>
      <c r="O133" s="162">
        <f t="shared" si="13"/>
        <v>0</v>
      </c>
      <c r="P133" s="162">
        <f t="shared" si="14"/>
        <v>0</v>
      </c>
      <c r="Q133" s="162">
        <f t="shared" si="15"/>
        <v>0</v>
      </c>
      <c r="R133" s="162">
        <f t="shared" si="16"/>
        <v>0</v>
      </c>
      <c r="S133" s="39"/>
      <c r="T133" s="163"/>
      <c r="U133" s="164">
        <f>ROUND(ROUND(T133,2)*(1+'General Inputs'!K$20)*(1-Z133)+'General Inputs'!K$28,2)</f>
        <v>0</v>
      </c>
      <c r="V133" s="164">
        <f>ROUND(ROUND(U133,2)*(1+'General Inputs'!L$20)*(1-AA133)+'General Inputs'!L$28,2)</f>
        <v>0</v>
      </c>
      <c r="W133" s="164">
        <f>ROUND(ROUND(V133,2)*(1+'General Inputs'!M$20)*(1-AB133)+'General Inputs'!M$28,2)</f>
        <v>0</v>
      </c>
      <c r="X133" s="164">
        <f>ROUND(ROUND(W133,2)*(1+'General Inputs'!N$20)*(1-AC133)+'General Inputs'!N$28,2)</f>
        <v>0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outlineLevel="1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9"/>
        <v>0</v>
      </c>
      <c r="I134" s="161"/>
      <c r="J134" s="93">
        <f t="shared" si="10"/>
        <v>0</v>
      </c>
      <c r="K134" s="161"/>
      <c r="L134" s="161" t="str">
        <f t="shared" si="11"/>
        <v/>
      </c>
      <c r="M134" s="39"/>
      <c r="N134" s="162">
        <f t="shared" si="12"/>
        <v>0</v>
      </c>
      <c r="O134" s="162">
        <f t="shared" si="13"/>
        <v>0</v>
      </c>
      <c r="P134" s="162">
        <f t="shared" si="14"/>
        <v>0</v>
      </c>
      <c r="Q134" s="162">
        <f t="shared" si="15"/>
        <v>0</v>
      </c>
      <c r="R134" s="162">
        <f t="shared" si="16"/>
        <v>0</v>
      </c>
      <c r="S134" s="39"/>
      <c r="T134" s="163"/>
      <c r="U134" s="164">
        <f>ROUND(ROUND(T134,2)*(1+'General Inputs'!K$20)*(1-Z134)+'General Inputs'!K$28,2)</f>
        <v>0</v>
      </c>
      <c r="V134" s="164">
        <f>ROUND(ROUND(U134,2)*(1+'General Inputs'!L$20)*(1-AA134)+'General Inputs'!L$28,2)</f>
        <v>0</v>
      </c>
      <c r="W134" s="164">
        <f>ROUND(ROUND(V134,2)*(1+'General Inputs'!M$20)*(1-AB134)+'General Inputs'!M$28,2)</f>
        <v>0</v>
      </c>
      <c r="X134" s="164">
        <f>ROUND(ROUND(W134,2)*(1+'General Inputs'!N$20)*(1-AC134)+'General Inputs'!N$28,2)</f>
        <v>0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outlineLevel="1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1"/>
      <c r="J135" s="93">
        <f t="shared" ref="J135:J198" si="18">_xlfn.IFNA(INDEX($T135:$X135,1,MATCH(forecastyear,$T$5:$X$5,0)),0)</f>
        <v>0</v>
      </c>
      <c r="K135" s="161"/>
      <c r="L135" s="161" t="str">
        <f t="shared" si="11"/>
        <v/>
      </c>
      <c r="M135" s="39"/>
      <c r="N135" s="162">
        <f t="shared" si="12"/>
        <v>0</v>
      </c>
      <c r="O135" s="162">
        <f t="shared" si="13"/>
        <v>0</v>
      </c>
      <c r="P135" s="162">
        <f t="shared" si="14"/>
        <v>0</v>
      </c>
      <c r="Q135" s="162">
        <f t="shared" si="15"/>
        <v>0</v>
      </c>
      <c r="R135" s="162">
        <f t="shared" si="16"/>
        <v>0</v>
      </c>
      <c r="S135" s="39"/>
      <c r="T135" s="163"/>
      <c r="U135" s="164">
        <f>ROUND(ROUND(T135,2)*(1+'General Inputs'!K$20)*(1-Z135)+'General Inputs'!K$28,2)</f>
        <v>0</v>
      </c>
      <c r="V135" s="164">
        <f>ROUND(ROUND(U135,2)*(1+'General Inputs'!L$20)*(1-AA135)+'General Inputs'!L$28,2)</f>
        <v>0</v>
      </c>
      <c r="W135" s="164">
        <f>ROUND(ROUND(V135,2)*(1+'General Inputs'!M$20)*(1-AB135)+'General Inputs'!M$28,2)</f>
        <v>0</v>
      </c>
      <c r="X135" s="164">
        <f>ROUND(ROUND(W135,2)*(1+'General Inputs'!N$20)*(1-AC135)+'General Inputs'!N$28,2)</f>
        <v>0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outlineLevel="1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/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/>
      <c r="U136" s="164">
        <f>ROUND(ROUND(T136,2)*(1+'General Inputs'!K$20)*(1-Z136)+'General Inputs'!K$28,2)</f>
        <v>0</v>
      </c>
      <c r="V136" s="164">
        <f>ROUND(ROUND(U136,2)*(1+'General Inputs'!L$20)*(1-AA136)+'General Inputs'!L$28,2)</f>
        <v>0</v>
      </c>
      <c r="W136" s="164">
        <f>ROUND(ROUND(V136,2)*(1+'General Inputs'!M$20)*(1-AB136)+'General Inputs'!M$28,2)</f>
        <v>0</v>
      </c>
      <c r="X136" s="164">
        <f>ROUND(ROUND(W136,2)*(1+'General Inputs'!N$20)*(1-AC136)+'General Inputs'!N$28,2)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outlineLevel="1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7"/>
        <v>0</v>
      </c>
      <c r="I137" s="161"/>
      <c r="J137" s="93">
        <f t="shared" si="18"/>
        <v>0</v>
      </c>
      <c r="K137" s="161"/>
      <c r="L137" s="161" t="str">
        <f t="shared" si="19"/>
        <v/>
      </c>
      <c r="M137" s="39"/>
      <c r="N137" s="162">
        <f t="shared" si="20"/>
        <v>0</v>
      </c>
      <c r="O137" s="162">
        <f t="shared" si="21"/>
        <v>0</v>
      </c>
      <c r="P137" s="162">
        <f t="shared" si="22"/>
        <v>0</v>
      </c>
      <c r="Q137" s="162">
        <f t="shared" si="23"/>
        <v>0</v>
      </c>
      <c r="R137" s="162">
        <f t="shared" si="24"/>
        <v>0</v>
      </c>
      <c r="S137" s="39"/>
      <c r="T137" s="163"/>
      <c r="U137" s="164">
        <f>ROUND(ROUND(T137,2)*(1+'General Inputs'!K$20)*(1-Z137)+'General Inputs'!K$28,2)</f>
        <v>0</v>
      </c>
      <c r="V137" s="164">
        <f>ROUND(ROUND(U137,2)*(1+'General Inputs'!L$20)*(1-AA137)+'General Inputs'!L$28,2)</f>
        <v>0</v>
      </c>
      <c r="W137" s="164">
        <f>ROUND(ROUND(V137,2)*(1+'General Inputs'!M$20)*(1-AB137)+'General Inputs'!M$28,2)</f>
        <v>0</v>
      </c>
      <c r="X137" s="164">
        <f>ROUND(ROUND(W137,2)*(1+'General Inputs'!N$20)*(1-AC137)+'General Inputs'!N$28,2)</f>
        <v>0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outlineLevel="1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7"/>
        <v>0</v>
      </c>
      <c r="I138" s="161"/>
      <c r="J138" s="93">
        <f t="shared" si="18"/>
        <v>0</v>
      </c>
      <c r="K138" s="161"/>
      <c r="L138" s="161" t="str">
        <f t="shared" si="19"/>
        <v/>
      </c>
      <c r="M138" s="39"/>
      <c r="N138" s="162">
        <f t="shared" si="20"/>
        <v>0</v>
      </c>
      <c r="O138" s="162">
        <f t="shared" si="21"/>
        <v>0</v>
      </c>
      <c r="P138" s="162">
        <f t="shared" si="22"/>
        <v>0</v>
      </c>
      <c r="Q138" s="162">
        <f t="shared" si="23"/>
        <v>0</v>
      </c>
      <c r="R138" s="162">
        <f t="shared" si="24"/>
        <v>0</v>
      </c>
      <c r="S138" s="39"/>
      <c r="T138" s="163"/>
      <c r="U138" s="164">
        <f>ROUND(ROUND(T138,2)*(1+'General Inputs'!K$20)*(1-Z138)+'General Inputs'!K$28,2)</f>
        <v>0</v>
      </c>
      <c r="V138" s="164">
        <f>ROUND(ROUND(U138,2)*(1+'General Inputs'!L$20)*(1-AA138)+'General Inputs'!L$28,2)</f>
        <v>0</v>
      </c>
      <c r="W138" s="164">
        <f>ROUND(ROUND(V138,2)*(1+'General Inputs'!M$20)*(1-AB138)+'General Inputs'!M$28,2)</f>
        <v>0</v>
      </c>
      <c r="X138" s="164">
        <f>ROUND(ROUND(W138,2)*(1+'General Inputs'!N$20)*(1-AC138)+'General Inputs'!N$28,2)</f>
        <v>0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outlineLevel="1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/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/>
      <c r="U139" s="164">
        <f>ROUND(ROUND(T139,2)*(1+'General Inputs'!K$20)*(1-Z139)+'General Inputs'!K$28,2)</f>
        <v>0</v>
      </c>
      <c r="V139" s="164">
        <f>ROUND(ROUND(U139,2)*(1+'General Inputs'!L$20)*(1-AA139)+'General Inputs'!L$28,2)</f>
        <v>0</v>
      </c>
      <c r="W139" s="164">
        <f>ROUND(ROUND(V139,2)*(1+'General Inputs'!M$20)*(1-AB139)+'General Inputs'!M$28,2)</f>
        <v>0</v>
      </c>
      <c r="X139" s="164">
        <f>ROUND(ROUND(W139,2)*(1+'General Inputs'!N$20)*(1-AC139)+'General Inputs'!N$28,2)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outlineLevel="1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7"/>
        <v>0</v>
      </c>
      <c r="I140" s="161"/>
      <c r="J140" s="93">
        <f t="shared" si="18"/>
        <v>0</v>
      </c>
      <c r="K140" s="161"/>
      <c r="L140" s="161" t="str">
        <f t="shared" si="19"/>
        <v/>
      </c>
      <c r="M140" s="39"/>
      <c r="N140" s="162">
        <f t="shared" si="20"/>
        <v>0</v>
      </c>
      <c r="O140" s="162">
        <f t="shared" si="21"/>
        <v>0</v>
      </c>
      <c r="P140" s="162">
        <f t="shared" si="22"/>
        <v>0</v>
      </c>
      <c r="Q140" s="162">
        <f t="shared" si="23"/>
        <v>0</v>
      </c>
      <c r="R140" s="162">
        <f t="shared" si="24"/>
        <v>0</v>
      </c>
      <c r="S140" s="39"/>
      <c r="T140" s="163"/>
      <c r="U140" s="164">
        <f>ROUND(ROUND(T140,2)*(1+'General Inputs'!K$20)*(1-Z140)+'General Inputs'!K$28,2)</f>
        <v>0</v>
      </c>
      <c r="V140" s="164">
        <f>ROUND(ROUND(U140,2)*(1+'General Inputs'!L$20)*(1-AA140)+'General Inputs'!L$28,2)</f>
        <v>0</v>
      </c>
      <c r="W140" s="164">
        <f>ROUND(ROUND(V140,2)*(1+'General Inputs'!M$20)*(1-AB140)+'General Inputs'!M$28,2)</f>
        <v>0</v>
      </c>
      <c r="X140" s="164">
        <f>ROUND(ROUND(W140,2)*(1+'General Inputs'!N$20)*(1-AC140)+'General Inputs'!N$28,2)</f>
        <v>0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outlineLevel="1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7"/>
        <v>0</v>
      </c>
      <c r="I141" s="161"/>
      <c r="J141" s="93">
        <f t="shared" si="18"/>
        <v>0</v>
      </c>
      <c r="K141" s="161"/>
      <c r="L141" s="161" t="str">
        <f t="shared" si="19"/>
        <v/>
      </c>
      <c r="M141" s="39"/>
      <c r="N141" s="162">
        <f t="shared" si="20"/>
        <v>0</v>
      </c>
      <c r="O141" s="162">
        <f t="shared" si="21"/>
        <v>0</v>
      </c>
      <c r="P141" s="162">
        <f t="shared" si="22"/>
        <v>0</v>
      </c>
      <c r="Q141" s="162">
        <f t="shared" si="23"/>
        <v>0</v>
      </c>
      <c r="R141" s="162">
        <f t="shared" si="24"/>
        <v>0</v>
      </c>
      <c r="S141" s="39"/>
      <c r="T141" s="163"/>
      <c r="U141" s="164">
        <f>ROUND(ROUND(T141,2)*(1+'General Inputs'!K$20)*(1-Z141)+'General Inputs'!K$28,2)</f>
        <v>0</v>
      </c>
      <c r="V141" s="164">
        <f>ROUND(ROUND(U141,2)*(1+'General Inputs'!L$20)*(1-AA141)+'General Inputs'!L$28,2)</f>
        <v>0</v>
      </c>
      <c r="W141" s="164">
        <f>ROUND(ROUND(V141,2)*(1+'General Inputs'!M$20)*(1-AB141)+'General Inputs'!M$28,2)</f>
        <v>0</v>
      </c>
      <c r="X141" s="164">
        <f>ROUND(ROUND(W141,2)*(1+'General Inputs'!N$20)*(1-AC141)+'General Inputs'!N$28,2)</f>
        <v>0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outlineLevel="1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7"/>
        <v>0</v>
      </c>
      <c r="I142" s="161"/>
      <c r="J142" s="93">
        <f t="shared" si="18"/>
        <v>0</v>
      </c>
      <c r="K142" s="161"/>
      <c r="L142" s="161" t="str">
        <f t="shared" si="19"/>
        <v/>
      </c>
      <c r="M142" s="39"/>
      <c r="N142" s="162">
        <f t="shared" si="20"/>
        <v>0</v>
      </c>
      <c r="O142" s="162">
        <f t="shared" si="21"/>
        <v>0</v>
      </c>
      <c r="P142" s="162">
        <f t="shared" si="22"/>
        <v>0</v>
      </c>
      <c r="Q142" s="162">
        <f t="shared" si="23"/>
        <v>0</v>
      </c>
      <c r="R142" s="162">
        <f t="shared" si="24"/>
        <v>0</v>
      </c>
      <c r="S142" s="39"/>
      <c r="T142" s="163"/>
      <c r="U142" s="164">
        <f>ROUND(ROUND(T142,2)*(1+'General Inputs'!K$20)*(1-Z142)+'General Inputs'!K$28,2)</f>
        <v>0</v>
      </c>
      <c r="V142" s="164">
        <f>ROUND(ROUND(U142,2)*(1+'General Inputs'!L$20)*(1-AA142)+'General Inputs'!L$28,2)</f>
        <v>0</v>
      </c>
      <c r="W142" s="164">
        <f>ROUND(ROUND(V142,2)*(1+'General Inputs'!M$20)*(1-AB142)+'General Inputs'!M$28,2)</f>
        <v>0</v>
      </c>
      <c r="X142" s="164">
        <f>ROUND(ROUND(W142,2)*(1+'General Inputs'!N$20)*(1-AC142)+'General Inputs'!N$28,2)</f>
        <v>0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outlineLevel="1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7"/>
        <v>0</v>
      </c>
      <c r="I143" s="161"/>
      <c r="J143" s="93">
        <f t="shared" si="18"/>
        <v>0</v>
      </c>
      <c r="K143" s="161"/>
      <c r="L143" s="161" t="str">
        <f t="shared" si="19"/>
        <v/>
      </c>
      <c r="M143" s="39"/>
      <c r="N143" s="162">
        <f t="shared" si="20"/>
        <v>0</v>
      </c>
      <c r="O143" s="162">
        <f t="shared" si="21"/>
        <v>0</v>
      </c>
      <c r="P143" s="162">
        <f t="shared" si="22"/>
        <v>0</v>
      </c>
      <c r="Q143" s="162">
        <f t="shared" si="23"/>
        <v>0</v>
      </c>
      <c r="R143" s="162">
        <f t="shared" si="24"/>
        <v>0</v>
      </c>
      <c r="S143" s="39"/>
      <c r="T143" s="163"/>
      <c r="U143" s="164">
        <f>ROUND(ROUND(T143,2)*(1+'General Inputs'!K$20)*(1-Z143)+'General Inputs'!K$28,2)</f>
        <v>0</v>
      </c>
      <c r="V143" s="164">
        <f>ROUND(ROUND(U143,2)*(1+'General Inputs'!L$20)*(1-AA143)+'General Inputs'!L$28,2)</f>
        <v>0</v>
      </c>
      <c r="W143" s="164">
        <f>ROUND(ROUND(V143,2)*(1+'General Inputs'!M$20)*(1-AB143)+'General Inputs'!M$28,2)</f>
        <v>0</v>
      </c>
      <c r="X143" s="164">
        <f>ROUND(ROUND(W143,2)*(1+'General Inputs'!N$20)*(1-AC143)+'General Inputs'!N$28,2)</f>
        <v>0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outlineLevel="1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7"/>
        <v>0</v>
      </c>
      <c r="I144" s="161"/>
      <c r="J144" s="93">
        <f t="shared" si="18"/>
        <v>0</v>
      </c>
      <c r="K144" s="161"/>
      <c r="L144" s="161" t="str">
        <f t="shared" si="19"/>
        <v/>
      </c>
      <c r="M144" s="39"/>
      <c r="N144" s="162">
        <f t="shared" si="20"/>
        <v>0</v>
      </c>
      <c r="O144" s="162">
        <f t="shared" si="21"/>
        <v>0</v>
      </c>
      <c r="P144" s="162">
        <f t="shared" si="22"/>
        <v>0</v>
      </c>
      <c r="Q144" s="162">
        <f t="shared" si="23"/>
        <v>0</v>
      </c>
      <c r="R144" s="162">
        <f t="shared" si="24"/>
        <v>0</v>
      </c>
      <c r="S144" s="39"/>
      <c r="T144" s="163"/>
      <c r="U144" s="164">
        <f>ROUND(ROUND(T144,2)*(1+'General Inputs'!K$20)*(1-Z144)+'General Inputs'!K$28,2)</f>
        <v>0</v>
      </c>
      <c r="V144" s="164">
        <f>ROUND(ROUND(U144,2)*(1+'General Inputs'!L$20)*(1-AA144)+'General Inputs'!L$28,2)</f>
        <v>0</v>
      </c>
      <c r="W144" s="164">
        <f>ROUND(ROUND(V144,2)*(1+'General Inputs'!M$20)*(1-AB144)+'General Inputs'!M$28,2)</f>
        <v>0</v>
      </c>
      <c r="X144" s="164">
        <f>ROUND(ROUND(W144,2)*(1+'General Inputs'!N$20)*(1-AC144)+'General Inputs'!N$28,2)</f>
        <v>0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outlineLevel="1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7"/>
        <v>0</v>
      </c>
      <c r="I145" s="161"/>
      <c r="J145" s="93">
        <f t="shared" si="18"/>
        <v>0</v>
      </c>
      <c r="K145" s="161"/>
      <c r="L145" s="161" t="str">
        <f t="shared" si="19"/>
        <v/>
      </c>
      <c r="M145" s="39"/>
      <c r="N145" s="162">
        <f t="shared" si="20"/>
        <v>0</v>
      </c>
      <c r="O145" s="162">
        <f t="shared" si="21"/>
        <v>0</v>
      </c>
      <c r="P145" s="162">
        <f t="shared" si="22"/>
        <v>0</v>
      </c>
      <c r="Q145" s="162">
        <f t="shared" si="23"/>
        <v>0</v>
      </c>
      <c r="R145" s="162">
        <f t="shared" si="24"/>
        <v>0</v>
      </c>
      <c r="S145" s="39"/>
      <c r="T145" s="163"/>
      <c r="U145" s="164">
        <f>ROUND(ROUND(T145,2)*(1+'General Inputs'!K$20)*(1-Z145)+'General Inputs'!K$28,2)</f>
        <v>0</v>
      </c>
      <c r="V145" s="164">
        <f>ROUND(ROUND(U145,2)*(1+'General Inputs'!L$20)*(1-AA145)+'General Inputs'!L$28,2)</f>
        <v>0</v>
      </c>
      <c r="W145" s="164">
        <f>ROUND(ROUND(V145,2)*(1+'General Inputs'!M$20)*(1-AB145)+'General Inputs'!M$28,2)</f>
        <v>0</v>
      </c>
      <c r="X145" s="164">
        <f>ROUND(ROUND(W145,2)*(1+'General Inputs'!N$20)*(1-AC145)+'General Inputs'!N$28,2)</f>
        <v>0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outlineLevel="1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/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/>
      <c r="U146" s="164">
        <f>ROUND(ROUND(T146,2)*(1+'General Inputs'!K$20)*(1-Z146)+'General Inputs'!K$28,2)</f>
        <v>0</v>
      </c>
      <c r="V146" s="164">
        <f>ROUND(ROUND(U146,2)*(1+'General Inputs'!L$20)*(1-AA146)+'General Inputs'!L$28,2)</f>
        <v>0</v>
      </c>
      <c r="W146" s="164">
        <f>ROUND(ROUND(V146,2)*(1+'General Inputs'!M$20)*(1-AB146)+'General Inputs'!M$28,2)</f>
        <v>0</v>
      </c>
      <c r="X146" s="164">
        <f>ROUND(ROUND(W146,2)*(1+'General Inputs'!N$20)*(1-AC146)+'General Inputs'!N$28,2)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outlineLevel="1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/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163"/>
      <c r="U147" s="164">
        <f>ROUND(ROUND(T147,2)*(1+'General Inputs'!K$20)*(1-Z147)+'General Inputs'!K$28,2)</f>
        <v>0</v>
      </c>
      <c r="V147" s="164">
        <f>ROUND(ROUND(U147,2)*(1+'General Inputs'!L$20)*(1-AA147)+'General Inputs'!L$28,2)</f>
        <v>0</v>
      </c>
      <c r="W147" s="164">
        <f>ROUND(ROUND(V147,2)*(1+'General Inputs'!M$20)*(1-AB147)+'General Inputs'!M$28,2)</f>
        <v>0</v>
      </c>
      <c r="X147" s="164">
        <f>ROUND(ROUND(W147,2)*(1+'General Inputs'!N$20)*(1-AC147)+'General Inputs'!N$28,2)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outlineLevel="1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7"/>
        <v>0</v>
      </c>
      <c r="I148" s="161"/>
      <c r="J148" s="93">
        <f t="shared" si="18"/>
        <v>0</v>
      </c>
      <c r="K148" s="161"/>
      <c r="L148" s="161" t="str">
        <f t="shared" si="19"/>
        <v/>
      </c>
      <c r="M148" s="39"/>
      <c r="N148" s="162">
        <f t="shared" si="20"/>
        <v>0</v>
      </c>
      <c r="O148" s="162">
        <f t="shared" si="21"/>
        <v>0</v>
      </c>
      <c r="P148" s="162">
        <f t="shared" si="22"/>
        <v>0</v>
      </c>
      <c r="Q148" s="162">
        <f t="shared" si="23"/>
        <v>0</v>
      </c>
      <c r="R148" s="162">
        <f t="shared" si="24"/>
        <v>0</v>
      </c>
      <c r="S148" s="39"/>
      <c r="T148" s="163"/>
      <c r="U148" s="164">
        <f>ROUND(ROUND(T148,2)*(1+'General Inputs'!K$20)*(1-Z148)+'General Inputs'!K$28,2)</f>
        <v>0</v>
      </c>
      <c r="V148" s="164">
        <f>ROUND(ROUND(U148,2)*(1+'General Inputs'!L$20)*(1-AA148)+'General Inputs'!L$28,2)</f>
        <v>0</v>
      </c>
      <c r="W148" s="164">
        <f>ROUND(ROUND(V148,2)*(1+'General Inputs'!M$20)*(1-AB148)+'General Inputs'!M$28,2)</f>
        <v>0</v>
      </c>
      <c r="X148" s="164">
        <f>ROUND(ROUND(W148,2)*(1+'General Inputs'!N$20)*(1-AC148)+'General Inputs'!N$28,2)</f>
        <v>0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outlineLevel="1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7"/>
        <v>0</v>
      </c>
      <c r="I149" s="161"/>
      <c r="J149" s="93">
        <f t="shared" si="18"/>
        <v>0</v>
      </c>
      <c r="K149" s="161"/>
      <c r="L149" s="161" t="str">
        <f t="shared" si="19"/>
        <v/>
      </c>
      <c r="M149" s="39"/>
      <c r="N149" s="162">
        <f t="shared" si="20"/>
        <v>0</v>
      </c>
      <c r="O149" s="162">
        <f t="shared" si="21"/>
        <v>0</v>
      </c>
      <c r="P149" s="162">
        <f t="shared" si="22"/>
        <v>0</v>
      </c>
      <c r="Q149" s="162">
        <f t="shared" si="23"/>
        <v>0</v>
      </c>
      <c r="R149" s="162">
        <f t="shared" si="24"/>
        <v>0</v>
      </c>
      <c r="S149" s="39"/>
      <c r="T149" s="163"/>
      <c r="U149" s="164">
        <f>ROUND(ROUND(T149,2)*(1+'General Inputs'!K$20)*(1-Z149)+'General Inputs'!K$28,2)</f>
        <v>0</v>
      </c>
      <c r="V149" s="164">
        <f>ROUND(ROUND(U149,2)*(1+'General Inputs'!L$20)*(1-AA149)+'General Inputs'!L$28,2)</f>
        <v>0</v>
      </c>
      <c r="W149" s="164">
        <f>ROUND(ROUND(V149,2)*(1+'General Inputs'!M$20)*(1-AB149)+'General Inputs'!M$28,2)</f>
        <v>0</v>
      </c>
      <c r="X149" s="164">
        <f>ROUND(ROUND(W149,2)*(1+'General Inputs'!N$20)*(1-AC149)+'General Inputs'!N$28,2)</f>
        <v>0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outlineLevel="1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7"/>
        <v>0</v>
      </c>
      <c r="I150" s="161"/>
      <c r="J150" s="93">
        <f t="shared" si="18"/>
        <v>0</v>
      </c>
      <c r="K150" s="161"/>
      <c r="L150" s="161" t="str">
        <f t="shared" si="19"/>
        <v/>
      </c>
      <c r="M150" s="39"/>
      <c r="N150" s="162">
        <f t="shared" si="20"/>
        <v>0</v>
      </c>
      <c r="O150" s="162">
        <f t="shared" si="21"/>
        <v>0</v>
      </c>
      <c r="P150" s="162">
        <f t="shared" si="22"/>
        <v>0</v>
      </c>
      <c r="Q150" s="162">
        <f t="shared" si="23"/>
        <v>0</v>
      </c>
      <c r="R150" s="162">
        <f t="shared" si="24"/>
        <v>0</v>
      </c>
      <c r="S150" s="39"/>
      <c r="T150" s="163"/>
      <c r="U150" s="164">
        <f>ROUND(ROUND(T150,2)*(1+'General Inputs'!K$20)*(1-Z150)+'General Inputs'!K$28,2)</f>
        <v>0</v>
      </c>
      <c r="V150" s="164">
        <f>ROUND(ROUND(U150,2)*(1+'General Inputs'!L$20)*(1-AA150)+'General Inputs'!L$28,2)</f>
        <v>0</v>
      </c>
      <c r="W150" s="164">
        <f>ROUND(ROUND(V150,2)*(1+'General Inputs'!M$20)*(1-AB150)+'General Inputs'!M$28,2)</f>
        <v>0</v>
      </c>
      <c r="X150" s="164">
        <f>ROUND(ROUND(W150,2)*(1+'General Inputs'!N$20)*(1-AC150)+'General Inputs'!N$28,2)</f>
        <v>0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outlineLevel="1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7"/>
        <v>0</v>
      </c>
      <c r="I151" s="161"/>
      <c r="J151" s="93">
        <f t="shared" si="18"/>
        <v>0</v>
      </c>
      <c r="K151" s="161"/>
      <c r="L151" s="161" t="str">
        <f t="shared" si="19"/>
        <v/>
      </c>
      <c r="M151" s="39"/>
      <c r="N151" s="162">
        <f t="shared" si="20"/>
        <v>0</v>
      </c>
      <c r="O151" s="162">
        <f t="shared" si="21"/>
        <v>0</v>
      </c>
      <c r="P151" s="162">
        <f t="shared" si="22"/>
        <v>0</v>
      </c>
      <c r="Q151" s="162">
        <f t="shared" si="23"/>
        <v>0</v>
      </c>
      <c r="R151" s="162">
        <f t="shared" si="24"/>
        <v>0</v>
      </c>
      <c r="S151" s="39"/>
      <c r="T151" s="163"/>
      <c r="U151" s="164">
        <f>ROUND(ROUND(T151,2)*(1+'General Inputs'!K$20)*(1-Z151)+'General Inputs'!K$28,2)</f>
        <v>0</v>
      </c>
      <c r="V151" s="164">
        <f>ROUND(ROUND(U151,2)*(1+'General Inputs'!L$20)*(1-AA151)+'General Inputs'!L$28,2)</f>
        <v>0</v>
      </c>
      <c r="W151" s="164">
        <f>ROUND(ROUND(V151,2)*(1+'General Inputs'!M$20)*(1-AB151)+'General Inputs'!M$28,2)</f>
        <v>0</v>
      </c>
      <c r="X151" s="164">
        <f>ROUND(ROUND(W151,2)*(1+'General Inputs'!N$20)*(1-AC151)+'General Inputs'!N$28,2)</f>
        <v>0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outlineLevel="1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7"/>
        <v>0</v>
      </c>
      <c r="I152" s="161"/>
      <c r="J152" s="93">
        <f t="shared" si="18"/>
        <v>0</v>
      </c>
      <c r="K152" s="161"/>
      <c r="L152" s="161" t="str">
        <f t="shared" si="19"/>
        <v/>
      </c>
      <c r="M152" s="39"/>
      <c r="N152" s="162">
        <f t="shared" si="20"/>
        <v>0</v>
      </c>
      <c r="O152" s="162">
        <f t="shared" si="21"/>
        <v>0</v>
      </c>
      <c r="P152" s="162">
        <f t="shared" si="22"/>
        <v>0</v>
      </c>
      <c r="Q152" s="162">
        <f t="shared" si="23"/>
        <v>0</v>
      </c>
      <c r="R152" s="162">
        <f t="shared" si="24"/>
        <v>0</v>
      </c>
      <c r="S152" s="39"/>
      <c r="T152" s="163"/>
      <c r="U152" s="164">
        <f>ROUND(ROUND(T152,2)*(1+'General Inputs'!K$20)*(1-Z152)+'General Inputs'!K$28,2)</f>
        <v>0</v>
      </c>
      <c r="V152" s="164">
        <f>ROUND(ROUND(U152,2)*(1+'General Inputs'!L$20)*(1-AA152)+'General Inputs'!L$28,2)</f>
        <v>0</v>
      </c>
      <c r="W152" s="164">
        <f>ROUND(ROUND(V152,2)*(1+'General Inputs'!M$20)*(1-AB152)+'General Inputs'!M$28,2)</f>
        <v>0</v>
      </c>
      <c r="X152" s="164">
        <f>ROUND(ROUND(W152,2)*(1+'General Inputs'!N$20)*(1-AC152)+'General Inputs'!N$28,2)</f>
        <v>0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outlineLevel="1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7"/>
        <v>0</v>
      </c>
      <c r="I153" s="161"/>
      <c r="J153" s="93">
        <f t="shared" si="18"/>
        <v>0</v>
      </c>
      <c r="K153" s="161"/>
      <c r="L153" s="161" t="str">
        <f t="shared" si="19"/>
        <v/>
      </c>
      <c r="M153" s="39"/>
      <c r="N153" s="162">
        <f t="shared" si="20"/>
        <v>0</v>
      </c>
      <c r="O153" s="162">
        <f t="shared" si="21"/>
        <v>0</v>
      </c>
      <c r="P153" s="162">
        <f t="shared" si="22"/>
        <v>0</v>
      </c>
      <c r="Q153" s="162">
        <f t="shared" si="23"/>
        <v>0</v>
      </c>
      <c r="R153" s="162">
        <f t="shared" si="24"/>
        <v>0</v>
      </c>
      <c r="S153" s="39"/>
      <c r="T153" s="163"/>
      <c r="U153" s="164">
        <f>ROUND(ROUND(T153,2)*(1+'General Inputs'!K$20)*(1-Z153)+'General Inputs'!K$28,2)</f>
        <v>0</v>
      </c>
      <c r="V153" s="164">
        <f>ROUND(ROUND(U153,2)*(1+'General Inputs'!L$20)*(1-AA153)+'General Inputs'!L$28,2)</f>
        <v>0</v>
      </c>
      <c r="W153" s="164">
        <f>ROUND(ROUND(V153,2)*(1+'General Inputs'!M$20)*(1-AB153)+'General Inputs'!M$28,2)</f>
        <v>0</v>
      </c>
      <c r="X153" s="164">
        <f>ROUND(ROUND(W153,2)*(1+'General Inputs'!N$20)*(1-AC153)+'General Inputs'!N$28,2)</f>
        <v>0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outlineLevel="1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7"/>
        <v>0</v>
      </c>
      <c r="I154" s="161"/>
      <c r="J154" s="93">
        <f t="shared" si="18"/>
        <v>0</v>
      </c>
      <c r="K154" s="161"/>
      <c r="L154" s="161" t="str">
        <f t="shared" si="19"/>
        <v/>
      </c>
      <c r="M154" s="39"/>
      <c r="N154" s="162">
        <f t="shared" si="20"/>
        <v>0</v>
      </c>
      <c r="O154" s="162">
        <f t="shared" si="21"/>
        <v>0</v>
      </c>
      <c r="P154" s="162">
        <f t="shared" si="22"/>
        <v>0</v>
      </c>
      <c r="Q154" s="162">
        <f t="shared" si="23"/>
        <v>0</v>
      </c>
      <c r="R154" s="162">
        <f t="shared" si="24"/>
        <v>0</v>
      </c>
      <c r="S154" s="39"/>
      <c r="T154" s="163"/>
      <c r="U154" s="164">
        <f>ROUND(ROUND(T154,2)*(1+'General Inputs'!K$20)*(1-Z154)+'General Inputs'!K$28,2)</f>
        <v>0</v>
      </c>
      <c r="V154" s="164">
        <f>ROUND(ROUND(U154,2)*(1+'General Inputs'!L$20)*(1-AA154)+'General Inputs'!L$28,2)</f>
        <v>0</v>
      </c>
      <c r="W154" s="164">
        <f>ROUND(ROUND(V154,2)*(1+'General Inputs'!M$20)*(1-AB154)+'General Inputs'!M$28,2)</f>
        <v>0</v>
      </c>
      <c r="X154" s="164">
        <f>ROUND(ROUND(W154,2)*(1+'General Inputs'!N$20)*(1-AC154)+'General Inputs'!N$28,2)</f>
        <v>0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outlineLevel="1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7"/>
        <v>0</v>
      </c>
      <c r="I155" s="161"/>
      <c r="J155" s="93">
        <f t="shared" si="18"/>
        <v>0</v>
      </c>
      <c r="K155" s="161"/>
      <c r="L155" s="161" t="str">
        <f t="shared" si="19"/>
        <v/>
      </c>
      <c r="M155" s="39"/>
      <c r="N155" s="162">
        <f t="shared" si="20"/>
        <v>0</v>
      </c>
      <c r="O155" s="162">
        <f t="shared" si="21"/>
        <v>0</v>
      </c>
      <c r="P155" s="162">
        <f t="shared" si="22"/>
        <v>0</v>
      </c>
      <c r="Q155" s="162">
        <f t="shared" si="23"/>
        <v>0</v>
      </c>
      <c r="R155" s="162">
        <f t="shared" si="24"/>
        <v>0</v>
      </c>
      <c r="S155" s="39"/>
      <c r="T155" s="163"/>
      <c r="U155" s="164">
        <f>ROUND(ROUND(T155,2)*(1+'General Inputs'!K$20)*(1-Z155)+'General Inputs'!K$28,2)</f>
        <v>0</v>
      </c>
      <c r="V155" s="164">
        <f>ROUND(ROUND(U155,2)*(1+'General Inputs'!L$20)*(1-AA155)+'General Inputs'!L$28,2)</f>
        <v>0</v>
      </c>
      <c r="W155" s="164">
        <f>ROUND(ROUND(V155,2)*(1+'General Inputs'!M$20)*(1-AB155)+'General Inputs'!M$28,2)</f>
        <v>0</v>
      </c>
      <c r="X155" s="164">
        <f>ROUND(ROUND(W155,2)*(1+'General Inputs'!N$20)*(1-AC155)+'General Inputs'!N$28,2)</f>
        <v>0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outlineLevel="1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7"/>
        <v>0</v>
      </c>
      <c r="I156" s="161"/>
      <c r="J156" s="93">
        <f t="shared" si="18"/>
        <v>0</v>
      </c>
      <c r="K156" s="161"/>
      <c r="L156" s="161" t="str">
        <f t="shared" si="19"/>
        <v/>
      </c>
      <c r="M156" s="39"/>
      <c r="N156" s="162">
        <f t="shared" si="20"/>
        <v>0</v>
      </c>
      <c r="O156" s="162">
        <f t="shared" si="21"/>
        <v>0</v>
      </c>
      <c r="P156" s="162">
        <f t="shared" si="22"/>
        <v>0</v>
      </c>
      <c r="Q156" s="162">
        <f t="shared" si="23"/>
        <v>0</v>
      </c>
      <c r="R156" s="162">
        <f t="shared" si="24"/>
        <v>0</v>
      </c>
      <c r="S156" s="39"/>
      <c r="T156" s="163"/>
      <c r="U156" s="164">
        <f>ROUND(ROUND(T156,2)*(1+'General Inputs'!K$20)*(1-Z156)+'General Inputs'!K$28,2)</f>
        <v>0</v>
      </c>
      <c r="V156" s="164">
        <f>ROUND(ROUND(U156,2)*(1+'General Inputs'!L$20)*(1-AA156)+'General Inputs'!L$28,2)</f>
        <v>0</v>
      </c>
      <c r="W156" s="164">
        <f>ROUND(ROUND(V156,2)*(1+'General Inputs'!M$20)*(1-AB156)+'General Inputs'!M$28,2)</f>
        <v>0</v>
      </c>
      <c r="X156" s="164">
        <f>ROUND(ROUND(W156,2)*(1+'General Inputs'!N$20)*(1-AC156)+'General Inputs'!N$28,2)</f>
        <v>0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outlineLevel="1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/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163"/>
      <c r="U157" s="164">
        <f>ROUND(ROUND(T157,2)*(1+'General Inputs'!K$20)*(1-Z157)+'General Inputs'!K$28,2)</f>
        <v>0</v>
      </c>
      <c r="V157" s="164">
        <f>ROUND(ROUND(U157,2)*(1+'General Inputs'!L$20)*(1-AA157)+'General Inputs'!L$28,2)</f>
        <v>0</v>
      </c>
      <c r="W157" s="164">
        <f>ROUND(ROUND(V157,2)*(1+'General Inputs'!M$20)*(1-AB157)+'General Inputs'!M$28,2)</f>
        <v>0</v>
      </c>
      <c r="X157" s="164">
        <f>ROUND(ROUND(W157,2)*(1+'General Inputs'!N$20)*(1-AC157)+'General Inputs'!N$28,2)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outlineLevel="1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/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163"/>
      <c r="U158" s="164">
        <f>ROUND(ROUND(T158,2)*(1+'General Inputs'!K$20)*(1-Z158)+'General Inputs'!K$28,2)</f>
        <v>0</v>
      </c>
      <c r="V158" s="164">
        <f>ROUND(ROUND(U158,2)*(1+'General Inputs'!L$20)*(1-AA158)+'General Inputs'!L$28,2)</f>
        <v>0</v>
      </c>
      <c r="W158" s="164">
        <f>ROUND(ROUND(V158,2)*(1+'General Inputs'!M$20)*(1-AB158)+'General Inputs'!M$28,2)</f>
        <v>0</v>
      </c>
      <c r="X158" s="164">
        <f>ROUND(ROUND(W158,2)*(1+'General Inputs'!N$20)*(1-AC158)+'General Inputs'!N$28,2)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outlineLevel="1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7"/>
        <v>0</v>
      </c>
      <c r="I159" s="161"/>
      <c r="J159" s="93">
        <f t="shared" si="18"/>
        <v>0</v>
      </c>
      <c r="K159" s="161"/>
      <c r="L159" s="161" t="str">
        <f t="shared" si="19"/>
        <v/>
      </c>
      <c r="M159" s="39"/>
      <c r="N159" s="162">
        <f t="shared" si="20"/>
        <v>0</v>
      </c>
      <c r="O159" s="162">
        <f t="shared" si="21"/>
        <v>0</v>
      </c>
      <c r="P159" s="162">
        <f t="shared" si="22"/>
        <v>0</v>
      </c>
      <c r="Q159" s="162">
        <f t="shared" si="23"/>
        <v>0</v>
      </c>
      <c r="R159" s="162">
        <f t="shared" si="24"/>
        <v>0</v>
      </c>
      <c r="S159" s="39"/>
      <c r="T159" s="163"/>
      <c r="U159" s="164">
        <f>ROUND(ROUND(T159,2)*(1+'General Inputs'!K$20)*(1-Z159)+'General Inputs'!K$28,2)</f>
        <v>0</v>
      </c>
      <c r="V159" s="164">
        <f>ROUND(ROUND(U159,2)*(1+'General Inputs'!L$20)*(1-AA159)+'General Inputs'!L$28,2)</f>
        <v>0</v>
      </c>
      <c r="W159" s="164">
        <f>ROUND(ROUND(V159,2)*(1+'General Inputs'!M$20)*(1-AB159)+'General Inputs'!M$28,2)</f>
        <v>0</v>
      </c>
      <c r="X159" s="164">
        <f>ROUND(ROUND(W159,2)*(1+'General Inputs'!N$20)*(1-AC159)+'General Inputs'!N$28,2)</f>
        <v>0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outlineLevel="1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7"/>
        <v>0</v>
      </c>
      <c r="I160" s="161"/>
      <c r="J160" s="93">
        <f t="shared" si="18"/>
        <v>0</v>
      </c>
      <c r="K160" s="161"/>
      <c r="L160" s="161" t="str">
        <f t="shared" si="19"/>
        <v/>
      </c>
      <c r="M160" s="39"/>
      <c r="N160" s="162">
        <f t="shared" si="20"/>
        <v>0</v>
      </c>
      <c r="O160" s="162">
        <f t="shared" si="21"/>
        <v>0</v>
      </c>
      <c r="P160" s="162">
        <f t="shared" si="22"/>
        <v>0</v>
      </c>
      <c r="Q160" s="162">
        <f t="shared" si="23"/>
        <v>0</v>
      </c>
      <c r="R160" s="162">
        <f t="shared" si="24"/>
        <v>0</v>
      </c>
      <c r="S160" s="39"/>
      <c r="T160" s="163"/>
      <c r="U160" s="164">
        <f>ROUND(ROUND(T160,2)*(1+'General Inputs'!K$20)*(1-Z160)+'General Inputs'!K$28,2)</f>
        <v>0</v>
      </c>
      <c r="V160" s="164">
        <f>ROUND(ROUND(U160,2)*(1+'General Inputs'!L$20)*(1-AA160)+'General Inputs'!L$28,2)</f>
        <v>0</v>
      </c>
      <c r="W160" s="164">
        <f>ROUND(ROUND(V160,2)*(1+'General Inputs'!M$20)*(1-AB160)+'General Inputs'!M$28,2)</f>
        <v>0</v>
      </c>
      <c r="X160" s="164">
        <f>ROUND(ROUND(W160,2)*(1+'General Inputs'!N$20)*(1-AC160)+'General Inputs'!N$28,2)</f>
        <v>0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outlineLevel="1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7"/>
        <v>0</v>
      </c>
      <c r="I161" s="161"/>
      <c r="J161" s="93">
        <f t="shared" si="18"/>
        <v>0</v>
      </c>
      <c r="K161" s="161"/>
      <c r="L161" s="161" t="str">
        <f t="shared" si="19"/>
        <v/>
      </c>
      <c r="M161" s="39"/>
      <c r="N161" s="162">
        <f t="shared" si="20"/>
        <v>0</v>
      </c>
      <c r="O161" s="162">
        <f t="shared" si="21"/>
        <v>0</v>
      </c>
      <c r="P161" s="162">
        <f t="shared" si="22"/>
        <v>0</v>
      </c>
      <c r="Q161" s="162">
        <f t="shared" si="23"/>
        <v>0</v>
      </c>
      <c r="R161" s="162">
        <f t="shared" si="24"/>
        <v>0</v>
      </c>
      <c r="S161" s="39"/>
      <c r="T161" s="163"/>
      <c r="U161" s="164">
        <f>ROUND(ROUND(T161,2)*(1+'General Inputs'!K$20)*(1-Z161)+'General Inputs'!K$28,2)</f>
        <v>0</v>
      </c>
      <c r="V161" s="164">
        <f>ROUND(ROUND(U161,2)*(1+'General Inputs'!L$20)*(1-AA161)+'General Inputs'!L$28,2)</f>
        <v>0</v>
      </c>
      <c r="W161" s="164">
        <f>ROUND(ROUND(V161,2)*(1+'General Inputs'!M$20)*(1-AB161)+'General Inputs'!M$28,2)</f>
        <v>0</v>
      </c>
      <c r="X161" s="164">
        <f>ROUND(ROUND(W161,2)*(1+'General Inputs'!N$20)*(1-AC161)+'General Inputs'!N$28,2)</f>
        <v>0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outlineLevel="1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/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163"/>
      <c r="U162" s="164">
        <f>ROUND(ROUND(T162,2)*(1+'General Inputs'!K$20)*(1-Z162)+'General Inputs'!K$28,2)</f>
        <v>0</v>
      </c>
      <c r="V162" s="164">
        <f>ROUND(ROUND(U162,2)*(1+'General Inputs'!L$20)*(1-AA162)+'General Inputs'!L$28,2)</f>
        <v>0</v>
      </c>
      <c r="W162" s="164">
        <f>ROUND(ROUND(V162,2)*(1+'General Inputs'!M$20)*(1-AB162)+'General Inputs'!M$28,2)</f>
        <v>0</v>
      </c>
      <c r="X162" s="164">
        <f>ROUND(ROUND(W162,2)*(1+'General Inputs'!N$20)*(1-AC162)+'General Inputs'!N$28,2)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outlineLevel="1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7"/>
        <v>0</v>
      </c>
      <c r="I163" s="161"/>
      <c r="J163" s="93">
        <f t="shared" si="18"/>
        <v>0</v>
      </c>
      <c r="K163" s="161"/>
      <c r="L163" s="161" t="str">
        <f t="shared" si="19"/>
        <v/>
      </c>
      <c r="M163" s="39"/>
      <c r="N163" s="162">
        <f t="shared" si="20"/>
        <v>0</v>
      </c>
      <c r="O163" s="162">
        <f t="shared" si="21"/>
        <v>0</v>
      </c>
      <c r="P163" s="162">
        <f t="shared" si="22"/>
        <v>0</v>
      </c>
      <c r="Q163" s="162">
        <f t="shared" si="23"/>
        <v>0</v>
      </c>
      <c r="R163" s="162">
        <f t="shared" si="24"/>
        <v>0</v>
      </c>
      <c r="S163" s="39"/>
      <c r="T163" s="163"/>
      <c r="U163" s="164">
        <f>ROUND(ROUND(T163,2)*(1+'General Inputs'!K$20)*(1-Z163)+'General Inputs'!K$28,2)</f>
        <v>0</v>
      </c>
      <c r="V163" s="164">
        <f>ROUND(ROUND(U163,2)*(1+'General Inputs'!L$20)*(1-AA163)+'General Inputs'!L$28,2)</f>
        <v>0</v>
      </c>
      <c r="W163" s="164">
        <f>ROUND(ROUND(V163,2)*(1+'General Inputs'!M$20)*(1-AB163)+'General Inputs'!M$28,2)</f>
        <v>0</v>
      </c>
      <c r="X163" s="164">
        <f>ROUND(ROUND(W163,2)*(1+'General Inputs'!N$20)*(1-AC163)+'General Inputs'!N$28,2)</f>
        <v>0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outlineLevel="1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7"/>
        <v>0</v>
      </c>
      <c r="I164" s="161"/>
      <c r="J164" s="93">
        <f t="shared" si="18"/>
        <v>0</v>
      </c>
      <c r="K164" s="161"/>
      <c r="L164" s="161" t="str">
        <f t="shared" si="19"/>
        <v/>
      </c>
      <c r="M164" s="39"/>
      <c r="N164" s="162">
        <f t="shared" si="20"/>
        <v>0</v>
      </c>
      <c r="O164" s="162">
        <f t="shared" si="21"/>
        <v>0</v>
      </c>
      <c r="P164" s="162">
        <f t="shared" si="22"/>
        <v>0</v>
      </c>
      <c r="Q164" s="162">
        <f t="shared" si="23"/>
        <v>0</v>
      </c>
      <c r="R164" s="162">
        <f t="shared" si="24"/>
        <v>0</v>
      </c>
      <c r="S164" s="39"/>
      <c r="T164" s="163"/>
      <c r="U164" s="164">
        <f>ROUND(ROUND(T164,2)*(1+'General Inputs'!K$20)*(1-Z164)+'General Inputs'!K$28,2)</f>
        <v>0</v>
      </c>
      <c r="V164" s="164">
        <f>ROUND(ROUND(U164,2)*(1+'General Inputs'!L$20)*(1-AA164)+'General Inputs'!L$28,2)</f>
        <v>0</v>
      </c>
      <c r="W164" s="164">
        <f>ROUND(ROUND(V164,2)*(1+'General Inputs'!M$20)*(1-AB164)+'General Inputs'!M$28,2)</f>
        <v>0</v>
      </c>
      <c r="X164" s="164">
        <f>ROUND(ROUND(W164,2)*(1+'General Inputs'!N$20)*(1-AC164)+'General Inputs'!N$28,2)</f>
        <v>0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outlineLevel="1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7"/>
        <v>0</v>
      </c>
      <c r="I165" s="161"/>
      <c r="J165" s="93">
        <f t="shared" si="18"/>
        <v>0</v>
      </c>
      <c r="K165" s="161"/>
      <c r="L165" s="161" t="str">
        <f t="shared" si="19"/>
        <v/>
      </c>
      <c r="M165" s="39"/>
      <c r="N165" s="162">
        <f t="shared" si="20"/>
        <v>0</v>
      </c>
      <c r="O165" s="162">
        <f t="shared" si="21"/>
        <v>0</v>
      </c>
      <c r="P165" s="162">
        <f t="shared" si="22"/>
        <v>0</v>
      </c>
      <c r="Q165" s="162">
        <f t="shared" si="23"/>
        <v>0</v>
      </c>
      <c r="R165" s="162">
        <f t="shared" si="24"/>
        <v>0</v>
      </c>
      <c r="S165" s="39"/>
      <c r="T165" s="163"/>
      <c r="U165" s="164">
        <f>ROUND(ROUND(T165,2)*(1+'General Inputs'!K$20)*(1-Z165)+'General Inputs'!K$28,2)</f>
        <v>0</v>
      </c>
      <c r="V165" s="164">
        <f>ROUND(ROUND(U165,2)*(1+'General Inputs'!L$20)*(1-AA165)+'General Inputs'!L$28,2)</f>
        <v>0</v>
      </c>
      <c r="W165" s="164">
        <f>ROUND(ROUND(V165,2)*(1+'General Inputs'!M$20)*(1-AB165)+'General Inputs'!M$28,2)</f>
        <v>0</v>
      </c>
      <c r="X165" s="164">
        <f>ROUND(ROUND(W165,2)*(1+'General Inputs'!N$20)*(1-AC165)+'General Inputs'!N$28,2)</f>
        <v>0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outlineLevel="1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7"/>
        <v>0</v>
      </c>
      <c r="I166" s="161"/>
      <c r="J166" s="93">
        <f t="shared" si="18"/>
        <v>0</v>
      </c>
      <c r="K166" s="161"/>
      <c r="L166" s="161" t="str">
        <f t="shared" si="19"/>
        <v/>
      </c>
      <c r="M166" s="39"/>
      <c r="N166" s="162">
        <f t="shared" si="20"/>
        <v>0</v>
      </c>
      <c r="O166" s="162">
        <f t="shared" si="21"/>
        <v>0</v>
      </c>
      <c r="P166" s="162">
        <f t="shared" si="22"/>
        <v>0</v>
      </c>
      <c r="Q166" s="162">
        <f t="shared" si="23"/>
        <v>0</v>
      </c>
      <c r="R166" s="162">
        <f t="shared" si="24"/>
        <v>0</v>
      </c>
      <c r="S166" s="39"/>
      <c r="T166" s="163"/>
      <c r="U166" s="164">
        <f>ROUND(ROUND(T166,2)*(1+'General Inputs'!K$20)*(1-Z166)+'General Inputs'!K$28,2)</f>
        <v>0</v>
      </c>
      <c r="V166" s="164">
        <f>ROUND(ROUND(U166,2)*(1+'General Inputs'!L$20)*(1-AA166)+'General Inputs'!L$28,2)</f>
        <v>0</v>
      </c>
      <c r="W166" s="164">
        <f>ROUND(ROUND(V166,2)*(1+'General Inputs'!M$20)*(1-AB166)+'General Inputs'!M$28,2)</f>
        <v>0</v>
      </c>
      <c r="X166" s="164">
        <f>ROUND(ROUND(W166,2)*(1+'General Inputs'!N$20)*(1-AC166)+'General Inputs'!N$28,2)</f>
        <v>0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outlineLevel="1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7"/>
        <v>0</v>
      </c>
      <c r="I167" s="161"/>
      <c r="J167" s="93">
        <f t="shared" si="18"/>
        <v>0</v>
      </c>
      <c r="K167" s="161"/>
      <c r="L167" s="161" t="str">
        <f t="shared" si="19"/>
        <v/>
      </c>
      <c r="M167" s="39"/>
      <c r="N167" s="162">
        <f t="shared" si="20"/>
        <v>0</v>
      </c>
      <c r="O167" s="162">
        <f t="shared" si="21"/>
        <v>0</v>
      </c>
      <c r="P167" s="162">
        <f t="shared" si="22"/>
        <v>0</v>
      </c>
      <c r="Q167" s="162">
        <f t="shared" si="23"/>
        <v>0</v>
      </c>
      <c r="R167" s="162">
        <f t="shared" si="24"/>
        <v>0</v>
      </c>
      <c r="S167" s="39"/>
      <c r="T167" s="163"/>
      <c r="U167" s="164">
        <f>ROUND(ROUND(T167,2)*(1+'General Inputs'!K$20)*(1-Z167)+'General Inputs'!K$28,2)</f>
        <v>0</v>
      </c>
      <c r="V167" s="164">
        <f>ROUND(ROUND(U167,2)*(1+'General Inputs'!L$20)*(1-AA167)+'General Inputs'!L$28,2)</f>
        <v>0</v>
      </c>
      <c r="W167" s="164">
        <f>ROUND(ROUND(V167,2)*(1+'General Inputs'!M$20)*(1-AB167)+'General Inputs'!M$28,2)</f>
        <v>0</v>
      </c>
      <c r="X167" s="164">
        <f>ROUND(ROUND(W167,2)*(1+'General Inputs'!N$20)*(1-AC167)+'General Inputs'!N$28,2)</f>
        <v>0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outlineLevel="1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7"/>
        <v>0</v>
      </c>
      <c r="I168" s="161"/>
      <c r="J168" s="93">
        <f t="shared" si="18"/>
        <v>0</v>
      </c>
      <c r="K168" s="161"/>
      <c r="L168" s="161" t="str">
        <f t="shared" si="19"/>
        <v/>
      </c>
      <c r="M168" s="39"/>
      <c r="N168" s="162">
        <f t="shared" si="20"/>
        <v>0</v>
      </c>
      <c r="O168" s="162">
        <f t="shared" si="21"/>
        <v>0</v>
      </c>
      <c r="P168" s="162">
        <f t="shared" si="22"/>
        <v>0</v>
      </c>
      <c r="Q168" s="162">
        <f t="shared" si="23"/>
        <v>0</v>
      </c>
      <c r="R168" s="162">
        <f t="shared" si="24"/>
        <v>0</v>
      </c>
      <c r="S168" s="39"/>
      <c r="T168" s="163"/>
      <c r="U168" s="164">
        <f>ROUND(ROUND(T168,2)*(1+'General Inputs'!K$20)*(1-Z168)+'General Inputs'!K$28,2)</f>
        <v>0</v>
      </c>
      <c r="V168" s="164">
        <f>ROUND(ROUND(U168,2)*(1+'General Inputs'!L$20)*(1-AA168)+'General Inputs'!L$28,2)</f>
        <v>0</v>
      </c>
      <c r="W168" s="164">
        <f>ROUND(ROUND(V168,2)*(1+'General Inputs'!M$20)*(1-AB168)+'General Inputs'!M$28,2)</f>
        <v>0</v>
      </c>
      <c r="X168" s="164">
        <f>ROUND(ROUND(W168,2)*(1+'General Inputs'!N$20)*(1-AC168)+'General Inputs'!N$28,2)</f>
        <v>0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outlineLevel="1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7"/>
        <v>0</v>
      </c>
      <c r="I169" s="161"/>
      <c r="J169" s="93">
        <f t="shared" si="18"/>
        <v>0</v>
      </c>
      <c r="K169" s="161"/>
      <c r="L169" s="161" t="str">
        <f t="shared" si="19"/>
        <v/>
      </c>
      <c r="M169" s="39"/>
      <c r="N169" s="162">
        <f t="shared" si="20"/>
        <v>0</v>
      </c>
      <c r="O169" s="162">
        <f t="shared" si="21"/>
        <v>0</v>
      </c>
      <c r="P169" s="162">
        <f t="shared" si="22"/>
        <v>0</v>
      </c>
      <c r="Q169" s="162">
        <f t="shared" si="23"/>
        <v>0</v>
      </c>
      <c r="R169" s="162">
        <f t="shared" si="24"/>
        <v>0</v>
      </c>
      <c r="S169" s="39"/>
      <c r="T169" s="163"/>
      <c r="U169" s="164">
        <f>ROUND(ROUND(T169,2)*(1+'General Inputs'!K$20)*(1-Z169)+'General Inputs'!K$28,2)</f>
        <v>0</v>
      </c>
      <c r="V169" s="164">
        <f>ROUND(ROUND(U169,2)*(1+'General Inputs'!L$20)*(1-AA169)+'General Inputs'!L$28,2)</f>
        <v>0</v>
      </c>
      <c r="W169" s="164">
        <f>ROUND(ROUND(V169,2)*(1+'General Inputs'!M$20)*(1-AB169)+'General Inputs'!M$28,2)</f>
        <v>0</v>
      </c>
      <c r="X169" s="164">
        <f>ROUND(ROUND(W169,2)*(1+'General Inputs'!N$20)*(1-AC169)+'General Inputs'!N$28,2)</f>
        <v>0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outlineLevel="1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7"/>
        <v>0</v>
      </c>
      <c r="I170" s="161"/>
      <c r="J170" s="93">
        <f t="shared" si="18"/>
        <v>0</v>
      </c>
      <c r="K170" s="161"/>
      <c r="L170" s="161" t="str">
        <f t="shared" si="19"/>
        <v/>
      </c>
      <c r="M170" s="39"/>
      <c r="N170" s="162">
        <f t="shared" si="20"/>
        <v>0</v>
      </c>
      <c r="O170" s="162">
        <f t="shared" si="21"/>
        <v>0</v>
      </c>
      <c r="P170" s="162">
        <f t="shared" si="22"/>
        <v>0</v>
      </c>
      <c r="Q170" s="162">
        <f t="shared" si="23"/>
        <v>0</v>
      </c>
      <c r="R170" s="162">
        <f t="shared" si="24"/>
        <v>0</v>
      </c>
      <c r="S170" s="39"/>
      <c r="T170" s="163"/>
      <c r="U170" s="164">
        <f>ROUND(ROUND(T170,2)*(1+'General Inputs'!K$20)*(1-Z170)+'General Inputs'!K$28,2)</f>
        <v>0</v>
      </c>
      <c r="V170" s="164">
        <f>ROUND(ROUND(U170,2)*(1+'General Inputs'!L$20)*(1-AA170)+'General Inputs'!L$28,2)</f>
        <v>0</v>
      </c>
      <c r="W170" s="164">
        <f>ROUND(ROUND(V170,2)*(1+'General Inputs'!M$20)*(1-AB170)+'General Inputs'!M$28,2)</f>
        <v>0</v>
      </c>
      <c r="X170" s="164">
        <f>ROUND(ROUND(W170,2)*(1+'General Inputs'!N$20)*(1-AC170)+'General Inputs'!N$28,2)</f>
        <v>0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outlineLevel="1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7"/>
        <v>0</v>
      </c>
      <c r="I171" s="161"/>
      <c r="J171" s="93">
        <f t="shared" si="18"/>
        <v>0</v>
      </c>
      <c r="K171" s="161"/>
      <c r="L171" s="161" t="str">
        <f t="shared" si="19"/>
        <v/>
      </c>
      <c r="M171" s="39"/>
      <c r="N171" s="162">
        <f t="shared" si="20"/>
        <v>0</v>
      </c>
      <c r="O171" s="162">
        <f t="shared" si="21"/>
        <v>0</v>
      </c>
      <c r="P171" s="162">
        <f t="shared" si="22"/>
        <v>0</v>
      </c>
      <c r="Q171" s="162">
        <f t="shared" si="23"/>
        <v>0</v>
      </c>
      <c r="R171" s="162">
        <f t="shared" si="24"/>
        <v>0</v>
      </c>
      <c r="S171" s="39"/>
      <c r="T171" s="163"/>
      <c r="U171" s="164">
        <f>ROUND(ROUND(T171,2)*(1+'General Inputs'!K$20)*(1-Z171)+'General Inputs'!K$28,2)</f>
        <v>0</v>
      </c>
      <c r="V171" s="164">
        <f>ROUND(ROUND(U171,2)*(1+'General Inputs'!L$20)*(1-AA171)+'General Inputs'!L$28,2)</f>
        <v>0</v>
      </c>
      <c r="W171" s="164">
        <f>ROUND(ROUND(V171,2)*(1+'General Inputs'!M$20)*(1-AB171)+'General Inputs'!M$28,2)</f>
        <v>0</v>
      </c>
      <c r="X171" s="164">
        <f>ROUND(ROUND(W171,2)*(1+'General Inputs'!N$20)*(1-AC171)+'General Inputs'!N$28,2)</f>
        <v>0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outlineLevel="1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7"/>
        <v>0</v>
      </c>
      <c r="I172" s="161"/>
      <c r="J172" s="93">
        <f t="shared" si="18"/>
        <v>0</v>
      </c>
      <c r="K172" s="161"/>
      <c r="L172" s="161" t="str">
        <f t="shared" si="19"/>
        <v/>
      </c>
      <c r="M172" s="39"/>
      <c r="N172" s="162">
        <f t="shared" si="20"/>
        <v>0</v>
      </c>
      <c r="O172" s="162">
        <f t="shared" si="21"/>
        <v>0</v>
      </c>
      <c r="P172" s="162">
        <f t="shared" si="22"/>
        <v>0</v>
      </c>
      <c r="Q172" s="162">
        <f t="shared" si="23"/>
        <v>0</v>
      </c>
      <c r="R172" s="162">
        <f t="shared" si="24"/>
        <v>0</v>
      </c>
      <c r="S172" s="39"/>
      <c r="T172" s="163"/>
      <c r="U172" s="164">
        <f>ROUND(ROUND(T172,2)*(1+'General Inputs'!K$20)*(1-Z172)+'General Inputs'!K$28,2)</f>
        <v>0</v>
      </c>
      <c r="V172" s="164">
        <f>ROUND(ROUND(U172,2)*(1+'General Inputs'!L$20)*(1-AA172)+'General Inputs'!L$28,2)</f>
        <v>0</v>
      </c>
      <c r="W172" s="164">
        <f>ROUND(ROUND(V172,2)*(1+'General Inputs'!M$20)*(1-AB172)+'General Inputs'!M$28,2)</f>
        <v>0</v>
      </c>
      <c r="X172" s="164">
        <f>ROUND(ROUND(W172,2)*(1+'General Inputs'!N$20)*(1-AC172)+'General Inputs'!N$28,2)</f>
        <v>0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outlineLevel="1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7"/>
        <v>0</v>
      </c>
      <c r="I173" s="161"/>
      <c r="J173" s="93">
        <f t="shared" si="18"/>
        <v>0</v>
      </c>
      <c r="K173" s="161"/>
      <c r="L173" s="161" t="str">
        <f t="shared" si="19"/>
        <v/>
      </c>
      <c r="M173" s="39"/>
      <c r="N173" s="162">
        <f t="shared" si="20"/>
        <v>0</v>
      </c>
      <c r="O173" s="162">
        <f t="shared" si="21"/>
        <v>0</v>
      </c>
      <c r="P173" s="162">
        <f t="shared" si="22"/>
        <v>0</v>
      </c>
      <c r="Q173" s="162">
        <f t="shared" si="23"/>
        <v>0</v>
      </c>
      <c r="R173" s="162">
        <f t="shared" si="24"/>
        <v>0</v>
      </c>
      <c r="S173" s="39"/>
      <c r="T173" s="163"/>
      <c r="U173" s="164">
        <f>ROUND(ROUND(T173,2)*(1+'General Inputs'!K$20)*(1-Z173)+'General Inputs'!K$28,2)</f>
        <v>0</v>
      </c>
      <c r="V173" s="164">
        <f>ROUND(ROUND(U173,2)*(1+'General Inputs'!L$20)*(1-AA173)+'General Inputs'!L$28,2)</f>
        <v>0</v>
      </c>
      <c r="W173" s="164">
        <f>ROUND(ROUND(V173,2)*(1+'General Inputs'!M$20)*(1-AB173)+'General Inputs'!M$28,2)</f>
        <v>0</v>
      </c>
      <c r="X173" s="164">
        <f>ROUND(ROUND(W173,2)*(1+'General Inputs'!N$20)*(1-AC173)+'General Inputs'!N$28,2)</f>
        <v>0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outlineLevel="1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7"/>
        <v>0</v>
      </c>
      <c r="I174" s="161"/>
      <c r="J174" s="93">
        <f t="shared" si="18"/>
        <v>0</v>
      </c>
      <c r="K174" s="161"/>
      <c r="L174" s="161" t="str">
        <f t="shared" si="19"/>
        <v/>
      </c>
      <c r="M174" s="39"/>
      <c r="N174" s="162">
        <f t="shared" si="20"/>
        <v>0</v>
      </c>
      <c r="O174" s="162">
        <f t="shared" si="21"/>
        <v>0</v>
      </c>
      <c r="P174" s="162">
        <f t="shared" si="22"/>
        <v>0</v>
      </c>
      <c r="Q174" s="162">
        <f t="shared" si="23"/>
        <v>0</v>
      </c>
      <c r="R174" s="162">
        <f t="shared" si="24"/>
        <v>0</v>
      </c>
      <c r="S174" s="39"/>
      <c r="T174" s="163"/>
      <c r="U174" s="164">
        <f>ROUND(ROUND(T174,2)*(1+'General Inputs'!K$20)*(1-Z174)+'General Inputs'!K$28,2)</f>
        <v>0</v>
      </c>
      <c r="V174" s="164">
        <f>ROUND(ROUND(U174,2)*(1+'General Inputs'!L$20)*(1-AA174)+'General Inputs'!L$28,2)</f>
        <v>0</v>
      </c>
      <c r="W174" s="164">
        <f>ROUND(ROUND(V174,2)*(1+'General Inputs'!M$20)*(1-AB174)+'General Inputs'!M$28,2)</f>
        <v>0</v>
      </c>
      <c r="X174" s="164">
        <f>ROUND(ROUND(W174,2)*(1+'General Inputs'!N$20)*(1-AC174)+'General Inputs'!N$28,2)</f>
        <v>0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outlineLevel="1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7"/>
        <v>0</v>
      </c>
      <c r="I175" s="161"/>
      <c r="J175" s="93">
        <f t="shared" si="18"/>
        <v>0</v>
      </c>
      <c r="K175" s="161"/>
      <c r="L175" s="161" t="str">
        <f t="shared" si="19"/>
        <v/>
      </c>
      <c r="M175" s="39"/>
      <c r="N175" s="162">
        <f t="shared" si="20"/>
        <v>0</v>
      </c>
      <c r="O175" s="162">
        <f t="shared" si="21"/>
        <v>0</v>
      </c>
      <c r="P175" s="162">
        <f t="shared" si="22"/>
        <v>0</v>
      </c>
      <c r="Q175" s="162">
        <f t="shared" si="23"/>
        <v>0</v>
      </c>
      <c r="R175" s="162">
        <f t="shared" si="24"/>
        <v>0</v>
      </c>
      <c r="S175" s="39"/>
      <c r="T175" s="163"/>
      <c r="U175" s="164">
        <f>ROUND(ROUND(T175,2)*(1+'General Inputs'!K$20)*(1-Z175)+'General Inputs'!K$28,2)</f>
        <v>0</v>
      </c>
      <c r="V175" s="164">
        <f>ROUND(ROUND(U175,2)*(1+'General Inputs'!L$20)*(1-AA175)+'General Inputs'!L$28,2)</f>
        <v>0</v>
      </c>
      <c r="W175" s="164">
        <f>ROUND(ROUND(V175,2)*(1+'General Inputs'!M$20)*(1-AB175)+'General Inputs'!M$28,2)</f>
        <v>0</v>
      </c>
      <c r="X175" s="164">
        <f>ROUND(ROUND(W175,2)*(1+'General Inputs'!N$20)*(1-AC175)+'General Inputs'!N$28,2)</f>
        <v>0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outlineLevel="1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7"/>
        <v>0</v>
      </c>
      <c r="I176" s="161"/>
      <c r="J176" s="93">
        <f t="shared" si="18"/>
        <v>0</v>
      </c>
      <c r="K176" s="161"/>
      <c r="L176" s="161" t="str">
        <f t="shared" si="19"/>
        <v/>
      </c>
      <c r="M176" s="39"/>
      <c r="N176" s="162">
        <f t="shared" si="20"/>
        <v>0</v>
      </c>
      <c r="O176" s="162">
        <f t="shared" si="21"/>
        <v>0</v>
      </c>
      <c r="P176" s="162">
        <f t="shared" si="22"/>
        <v>0</v>
      </c>
      <c r="Q176" s="162">
        <f t="shared" si="23"/>
        <v>0</v>
      </c>
      <c r="R176" s="162">
        <f t="shared" si="24"/>
        <v>0</v>
      </c>
      <c r="S176" s="39"/>
      <c r="T176" s="163"/>
      <c r="U176" s="164">
        <f>ROUND(ROUND(T176,2)*(1+'General Inputs'!K$20)*(1-Z176)+'General Inputs'!K$28,2)</f>
        <v>0</v>
      </c>
      <c r="V176" s="164">
        <f>ROUND(ROUND(U176,2)*(1+'General Inputs'!L$20)*(1-AA176)+'General Inputs'!L$28,2)</f>
        <v>0</v>
      </c>
      <c r="W176" s="164">
        <f>ROUND(ROUND(V176,2)*(1+'General Inputs'!M$20)*(1-AB176)+'General Inputs'!M$28,2)</f>
        <v>0</v>
      </c>
      <c r="X176" s="164">
        <f>ROUND(ROUND(W176,2)*(1+'General Inputs'!N$20)*(1-AC176)+'General Inputs'!N$28,2)</f>
        <v>0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outlineLevel="1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163"/>
      <c r="U177" s="164">
        <f>ROUND(ROUND(T177,2)*(1+'General Inputs'!K$20)*(1-Z177)+'General Inputs'!K$28,2)</f>
        <v>0</v>
      </c>
      <c r="V177" s="164">
        <f>ROUND(ROUND(U177,2)*(1+'General Inputs'!L$20)*(1-AA177)+'General Inputs'!L$28,2)</f>
        <v>0</v>
      </c>
      <c r="W177" s="164">
        <f>ROUND(ROUND(V177,2)*(1+'General Inputs'!M$20)*(1-AB177)+'General Inputs'!M$28,2)</f>
        <v>0</v>
      </c>
      <c r="X177" s="164">
        <f>ROUND(ROUND(W177,2)*(1+'General Inputs'!N$20)*(1-AC177)+'General Inputs'!N$28,2)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outlineLevel="1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Inputs'!K$28,2)</f>
        <v>0</v>
      </c>
      <c r="V178" s="164">
        <f>ROUND(ROUND(U178,2)*(1+'General Inputs'!L$20)*(1-AA178)+'General Inputs'!L$28,2)</f>
        <v>0</v>
      </c>
      <c r="W178" s="164">
        <f>ROUND(ROUND(V178,2)*(1+'General Inputs'!M$20)*(1-AB178)+'General Inputs'!M$28,2)</f>
        <v>0</v>
      </c>
      <c r="X178" s="164">
        <f>ROUND(ROUND(W178,2)*(1+'General Inputs'!N$20)*(1-AC178)+'General Inputs'!N$28,2)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outlineLevel="1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/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Inputs'!K$28,2)</f>
        <v>0</v>
      </c>
      <c r="V179" s="164">
        <f>ROUND(ROUND(U179,2)*(1+'General Inputs'!L$20)*(1-AA179)+'General Inputs'!L$28,2)</f>
        <v>0</v>
      </c>
      <c r="W179" s="164">
        <f>ROUND(ROUND(V179,2)*(1+'General Inputs'!M$20)*(1-AB179)+'General Inputs'!M$28,2)</f>
        <v>0</v>
      </c>
      <c r="X179" s="164">
        <f>ROUND(ROUND(W179,2)*(1+'General Inputs'!N$20)*(1-AC179)+'General Inputs'!N$28,2)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outlineLevel="1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/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Inputs'!K$28,2)</f>
        <v>0</v>
      </c>
      <c r="V180" s="164">
        <f>ROUND(ROUND(U180,2)*(1+'General Inputs'!L$20)*(1-AA180)+'General Inputs'!L$28,2)</f>
        <v>0</v>
      </c>
      <c r="W180" s="164">
        <f>ROUND(ROUND(V180,2)*(1+'General Inputs'!M$20)*(1-AB180)+'General Inputs'!M$28,2)</f>
        <v>0</v>
      </c>
      <c r="X180" s="164">
        <f>ROUND(ROUND(W180,2)*(1+'General Inputs'!N$20)*(1-AC180)+'General Inputs'!N$28,2)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outlineLevel="1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Inputs'!K$28,2)</f>
        <v>0</v>
      </c>
      <c r="V181" s="164">
        <f>ROUND(ROUND(U181,2)*(1+'General Inputs'!L$20)*(1-AA181)+'General Inputs'!L$28,2)</f>
        <v>0</v>
      </c>
      <c r="W181" s="164">
        <f>ROUND(ROUND(V181,2)*(1+'General Inputs'!M$20)*(1-AB181)+'General Inputs'!M$28,2)</f>
        <v>0</v>
      </c>
      <c r="X181" s="164">
        <f>ROUND(ROUND(W181,2)*(1+'General Inputs'!N$20)*(1-AC181)+'General Inputs'!N$28,2)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outlineLevel="1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/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Inputs'!K$28,2)</f>
        <v>0</v>
      </c>
      <c r="V182" s="164">
        <f>ROUND(ROUND(U182,2)*(1+'General Inputs'!L$20)*(1-AA182)+'General Inputs'!L$28,2)</f>
        <v>0</v>
      </c>
      <c r="W182" s="164">
        <f>ROUND(ROUND(V182,2)*(1+'General Inputs'!M$20)*(1-AB182)+'General Inputs'!M$28,2)</f>
        <v>0</v>
      </c>
      <c r="X182" s="164">
        <f>ROUND(ROUND(W182,2)*(1+'General Inputs'!N$20)*(1-AC182)+'General Inputs'!N$28,2)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outlineLevel="1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163"/>
      <c r="U183" s="164">
        <f>ROUND(ROUND(T183,2)*(1+'General Inputs'!K$20)*(1-Z183)+'General Inputs'!K$28,2)</f>
        <v>0</v>
      </c>
      <c r="V183" s="164">
        <f>ROUND(ROUND(U183,2)*(1+'General Inputs'!L$20)*(1-AA183)+'General Inputs'!L$28,2)</f>
        <v>0</v>
      </c>
      <c r="W183" s="164">
        <f>ROUND(ROUND(V183,2)*(1+'General Inputs'!M$20)*(1-AB183)+'General Inputs'!M$28,2)</f>
        <v>0</v>
      </c>
      <c r="X183" s="164">
        <f>ROUND(ROUND(W183,2)*(1+'General Inputs'!N$20)*(1-AC183)+'General Inputs'!N$28,2)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outlineLevel="1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/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163"/>
      <c r="U184" s="164">
        <f>ROUND(ROUND(T184,2)*(1+'General Inputs'!K$20)*(1-Z184)+'General Inputs'!K$28,2)</f>
        <v>0</v>
      </c>
      <c r="V184" s="164">
        <f>ROUND(ROUND(U184,2)*(1+'General Inputs'!L$20)*(1-AA184)+'General Inputs'!L$28,2)</f>
        <v>0</v>
      </c>
      <c r="W184" s="164">
        <f>ROUND(ROUND(V184,2)*(1+'General Inputs'!M$20)*(1-AB184)+'General Inputs'!M$28,2)</f>
        <v>0</v>
      </c>
      <c r="X184" s="164">
        <f>ROUND(ROUND(W184,2)*(1+'General Inputs'!N$20)*(1-AC184)+'General Inputs'!N$28,2)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outlineLevel="1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7"/>
        <v>0</v>
      </c>
      <c r="I185" s="161"/>
      <c r="J185" s="93">
        <f t="shared" si="18"/>
        <v>0</v>
      </c>
      <c r="K185" s="161"/>
      <c r="L185" s="161" t="str">
        <f t="shared" si="19"/>
        <v/>
      </c>
      <c r="M185" s="39"/>
      <c r="N185" s="162">
        <f t="shared" si="20"/>
        <v>0</v>
      </c>
      <c r="O185" s="162">
        <f t="shared" si="21"/>
        <v>0</v>
      </c>
      <c r="P185" s="162">
        <f t="shared" si="22"/>
        <v>0</v>
      </c>
      <c r="Q185" s="162">
        <f t="shared" si="23"/>
        <v>0</v>
      </c>
      <c r="R185" s="162">
        <f t="shared" si="24"/>
        <v>0</v>
      </c>
      <c r="S185" s="39"/>
      <c r="T185" s="163"/>
      <c r="U185" s="164">
        <f>ROUND(ROUND(T185,2)*(1+'General Inputs'!K$20)*(1-Z185)+'General Inputs'!K$28,2)</f>
        <v>0</v>
      </c>
      <c r="V185" s="164">
        <f>ROUND(ROUND(U185,2)*(1+'General Inputs'!L$20)*(1-AA185)+'General Inputs'!L$28,2)</f>
        <v>0</v>
      </c>
      <c r="W185" s="164">
        <f>ROUND(ROUND(V185,2)*(1+'General Inputs'!M$20)*(1-AB185)+'General Inputs'!M$28,2)</f>
        <v>0</v>
      </c>
      <c r="X185" s="164">
        <f>ROUND(ROUND(W185,2)*(1+'General Inputs'!N$20)*(1-AC185)+'General Inputs'!N$28,2)</f>
        <v>0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outlineLevel="1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7"/>
        <v>0</v>
      </c>
      <c r="I186" s="161"/>
      <c r="J186" s="93">
        <f t="shared" si="18"/>
        <v>0</v>
      </c>
      <c r="K186" s="161"/>
      <c r="L186" s="161" t="str">
        <f t="shared" si="19"/>
        <v/>
      </c>
      <c r="M186" s="39"/>
      <c r="N186" s="162">
        <f t="shared" si="20"/>
        <v>0</v>
      </c>
      <c r="O186" s="162">
        <f t="shared" si="21"/>
        <v>0</v>
      </c>
      <c r="P186" s="162">
        <f t="shared" si="22"/>
        <v>0</v>
      </c>
      <c r="Q186" s="162">
        <f t="shared" si="23"/>
        <v>0</v>
      </c>
      <c r="R186" s="162">
        <f t="shared" si="24"/>
        <v>0</v>
      </c>
      <c r="S186" s="39"/>
      <c r="T186" s="163"/>
      <c r="U186" s="164">
        <f>ROUND(ROUND(T186,2)*(1+'General Inputs'!K$20)*(1-Z186)+'General Inputs'!K$28,2)</f>
        <v>0</v>
      </c>
      <c r="V186" s="164">
        <f>ROUND(ROUND(U186,2)*(1+'General Inputs'!L$20)*(1-AA186)+'General Inputs'!L$28,2)</f>
        <v>0</v>
      </c>
      <c r="W186" s="164">
        <f>ROUND(ROUND(V186,2)*(1+'General Inputs'!M$20)*(1-AB186)+'General Inputs'!M$28,2)</f>
        <v>0</v>
      </c>
      <c r="X186" s="164">
        <f>ROUND(ROUND(W186,2)*(1+'General Inputs'!N$20)*(1-AC186)+'General Inputs'!N$28,2)</f>
        <v>0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outlineLevel="1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7"/>
        <v>0</v>
      </c>
      <c r="I187" s="161"/>
      <c r="J187" s="93">
        <f t="shared" si="18"/>
        <v>0</v>
      </c>
      <c r="K187" s="161"/>
      <c r="L187" s="161" t="str">
        <f t="shared" si="19"/>
        <v/>
      </c>
      <c r="M187" s="39"/>
      <c r="N187" s="162">
        <f t="shared" si="20"/>
        <v>0</v>
      </c>
      <c r="O187" s="162">
        <f t="shared" si="21"/>
        <v>0</v>
      </c>
      <c r="P187" s="162">
        <f t="shared" si="22"/>
        <v>0</v>
      </c>
      <c r="Q187" s="162">
        <f t="shared" si="23"/>
        <v>0</v>
      </c>
      <c r="R187" s="162">
        <f t="shared" si="24"/>
        <v>0</v>
      </c>
      <c r="S187" s="39"/>
      <c r="T187" s="163"/>
      <c r="U187" s="164">
        <f>ROUND(ROUND(T187,2)*(1+'General Inputs'!K$20)*(1-Z187)+'General Inputs'!K$28,2)</f>
        <v>0</v>
      </c>
      <c r="V187" s="164">
        <f>ROUND(ROUND(U187,2)*(1+'General Inputs'!L$20)*(1-AA187)+'General Inputs'!L$28,2)</f>
        <v>0</v>
      </c>
      <c r="W187" s="164">
        <f>ROUND(ROUND(V187,2)*(1+'General Inputs'!M$20)*(1-AB187)+'General Inputs'!M$28,2)</f>
        <v>0</v>
      </c>
      <c r="X187" s="164">
        <f>ROUND(ROUND(W187,2)*(1+'General Inputs'!N$20)*(1-AC187)+'General Inputs'!N$28,2)</f>
        <v>0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outlineLevel="1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7"/>
        <v>0</v>
      </c>
      <c r="I188" s="161"/>
      <c r="J188" s="93">
        <f t="shared" si="18"/>
        <v>0</v>
      </c>
      <c r="K188" s="161"/>
      <c r="L188" s="161" t="str">
        <f t="shared" si="19"/>
        <v/>
      </c>
      <c r="M188" s="39"/>
      <c r="N188" s="162">
        <f t="shared" si="20"/>
        <v>0</v>
      </c>
      <c r="O188" s="162">
        <f t="shared" si="21"/>
        <v>0</v>
      </c>
      <c r="P188" s="162">
        <f t="shared" si="22"/>
        <v>0</v>
      </c>
      <c r="Q188" s="162">
        <f t="shared" si="23"/>
        <v>0</v>
      </c>
      <c r="R188" s="162">
        <f t="shared" si="24"/>
        <v>0</v>
      </c>
      <c r="S188" s="39"/>
      <c r="T188" s="163"/>
      <c r="U188" s="164">
        <f>ROUND(ROUND(T188,2)*(1+'General Inputs'!K$20)*(1-Z188)+'General Inputs'!K$28,2)</f>
        <v>0</v>
      </c>
      <c r="V188" s="164">
        <f>ROUND(ROUND(U188,2)*(1+'General Inputs'!L$20)*(1-AA188)+'General Inputs'!L$28,2)</f>
        <v>0</v>
      </c>
      <c r="W188" s="164">
        <f>ROUND(ROUND(V188,2)*(1+'General Inputs'!M$20)*(1-AB188)+'General Inputs'!M$28,2)</f>
        <v>0</v>
      </c>
      <c r="X188" s="164">
        <f>ROUND(ROUND(W188,2)*(1+'General Inputs'!N$20)*(1-AC188)+'General Inputs'!N$28,2)</f>
        <v>0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outlineLevel="1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7"/>
        <v>0</v>
      </c>
      <c r="I189" s="161"/>
      <c r="J189" s="93">
        <f t="shared" si="18"/>
        <v>0</v>
      </c>
      <c r="K189" s="161"/>
      <c r="L189" s="161" t="str">
        <f t="shared" si="19"/>
        <v/>
      </c>
      <c r="M189" s="39"/>
      <c r="N189" s="162">
        <f t="shared" si="20"/>
        <v>0</v>
      </c>
      <c r="O189" s="162">
        <f t="shared" si="21"/>
        <v>0</v>
      </c>
      <c r="P189" s="162">
        <f t="shared" si="22"/>
        <v>0</v>
      </c>
      <c r="Q189" s="162">
        <f t="shared" si="23"/>
        <v>0</v>
      </c>
      <c r="R189" s="162">
        <f t="shared" si="24"/>
        <v>0</v>
      </c>
      <c r="S189" s="39"/>
      <c r="T189" s="163"/>
      <c r="U189" s="164">
        <f>ROUND(ROUND(T189,2)*(1+'General Inputs'!K$20)*(1-Z189)+'General Inputs'!K$28,2)</f>
        <v>0</v>
      </c>
      <c r="V189" s="164">
        <f>ROUND(ROUND(U189,2)*(1+'General Inputs'!L$20)*(1-AA189)+'General Inputs'!L$28,2)</f>
        <v>0</v>
      </c>
      <c r="W189" s="164">
        <f>ROUND(ROUND(V189,2)*(1+'General Inputs'!M$20)*(1-AB189)+'General Inputs'!M$28,2)</f>
        <v>0</v>
      </c>
      <c r="X189" s="164">
        <f>ROUND(ROUND(W189,2)*(1+'General Inputs'!N$20)*(1-AC189)+'General Inputs'!N$28,2)</f>
        <v>0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outlineLevel="1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7"/>
        <v>0</v>
      </c>
      <c r="I190" s="161"/>
      <c r="J190" s="93">
        <f t="shared" si="18"/>
        <v>0</v>
      </c>
      <c r="K190" s="161"/>
      <c r="L190" s="161" t="str">
        <f t="shared" si="19"/>
        <v/>
      </c>
      <c r="M190" s="39"/>
      <c r="N190" s="162">
        <f t="shared" si="20"/>
        <v>0</v>
      </c>
      <c r="O190" s="162">
        <f t="shared" si="21"/>
        <v>0</v>
      </c>
      <c r="P190" s="162">
        <f t="shared" si="22"/>
        <v>0</v>
      </c>
      <c r="Q190" s="162">
        <f t="shared" si="23"/>
        <v>0</v>
      </c>
      <c r="R190" s="162">
        <f t="shared" si="24"/>
        <v>0</v>
      </c>
      <c r="S190" s="39"/>
      <c r="T190" s="163"/>
      <c r="U190" s="164">
        <f>ROUND(ROUND(T190,2)*(1+'General Inputs'!K$20)*(1-Z190)+'General Inputs'!K$28,2)</f>
        <v>0</v>
      </c>
      <c r="V190" s="164">
        <f>ROUND(ROUND(U190,2)*(1+'General Inputs'!L$20)*(1-AA190)+'General Inputs'!L$28,2)</f>
        <v>0</v>
      </c>
      <c r="W190" s="164">
        <f>ROUND(ROUND(V190,2)*(1+'General Inputs'!M$20)*(1-AB190)+'General Inputs'!M$28,2)</f>
        <v>0</v>
      </c>
      <c r="X190" s="164">
        <f>ROUND(ROUND(W190,2)*(1+'General Inputs'!N$20)*(1-AC190)+'General Inputs'!N$28,2)</f>
        <v>0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outlineLevel="1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7"/>
        <v>0</v>
      </c>
      <c r="I191" s="161"/>
      <c r="J191" s="93">
        <f t="shared" si="18"/>
        <v>0</v>
      </c>
      <c r="K191" s="161"/>
      <c r="L191" s="161" t="str">
        <f t="shared" si="19"/>
        <v/>
      </c>
      <c r="M191" s="39"/>
      <c r="N191" s="162">
        <f t="shared" si="20"/>
        <v>0</v>
      </c>
      <c r="O191" s="162">
        <f t="shared" si="21"/>
        <v>0</v>
      </c>
      <c r="P191" s="162">
        <f t="shared" si="22"/>
        <v>0</v>
      </c>
      <c r="Q191" s="162">
        <f t="shared" si="23"/>
        <v>0</v>
      </c>
      <c r="R191" s="162">
        <f t="shared" si="24"/>
        <v>0</v>
      </c>
      <c r="S191" s="39"/>
      <c r="T191" s="163"/>
      <c r="U191" s="164">
        <f>ROUND(ROUND(T191,2)*(1+'General Inputs'!K$20)*(1-Z191)+'General Inputs'!K$28,2)</f>
        <v>0</v>
      </c>
      <c r="V191" s="164">
        <f>ROUND(ROUND(U191,2)*(1+'General Inputs'!L$20)*(1-AA191)+'General Inputs'!L$28,2)</f>
        <v>0</v>
      </c>
      <c r="W191" s="164">
        <f>ROUND(ROUND(V191,2)*(1+'General Inputs'!M$20)*(1-AB191)+'General Inputs'!M$28,2)</f>
        <v>0</v>
      </c>
      <c r="X191" s="164">
        <f>ROUND(ROUND(W191,2)*(1+'General Inputs'!N$20)*(1-AC191)+'General Inputs'!N$28,2)</f>
        <v>0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outlineLevel="1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7"/>
        <v>0</v>
      </c>
      <c r="I192" s="161"/>
      <c r="J192" s="93">
        <f t="shared" si="18"/>
        <v>0</v>
      </c>
      <c r="K192" s="161"/>
      <c r="L192" s="161" t="str">
        <f t="shared" si="19"/>
        <v/>
      </c>
      <c r="M192" s="39"/>
      <c r="N192" s="162">
        <f t="shared" si="20"/>
        <v>0</v>
      </c>
      <c r="O192" s="162">
        <f t="shared" si="21"/>
        <v>0</v>
      </c>
      <c r="P192" s="162">
        <f t="shared" si="22"/>
        <v>0</v>
      </c>
      <c r="Q192" s="162">
        <f t="shared" si="23"/>
        <v>0</v>
      </c>
      <c r="R192" s="162">
        <f t="shared" si="24"/>
        <v>0</v>
      </c>
      <c r="S192" s="39"/>
      <c r="T192" s="163"/>
      <c r="U192" s="164">
        <f>ROUND(ROUND(T192,2)*(1+'General Inputs'!K$20)*(1-Z192)+'General Inputs'!K$28,2)</f>
        <v>0</v>
      </c>
      <c r="V192" s="164">
        <f>ROUND(ROUND(U192,2)*(1+'General Inputs'!L$20)*(1-AA192)+'General Inputs'!L$28,2)</f>
        <v>0</v>
      </c>
      <c r="W192" s="164">
        <f>ROUND(ROUND(V192,2)*(1+'General Inputs'!M$20)*(1-AB192)+'General Inputs'!M$28,2)</f>
        <v>0</v>
      </c>
      <c r="X192" s="164">
        <f>ROUND(ROUND(W192,2)*(1+'General Inputs'!N$20)*(1-AC192)+'General Inputs'!N$28,2)</f>
        <v>0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outlineLevel="1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7"/>
        <v>0</v>
      </c>
      <c r="I193" s="161"/>
      <c r="J193" s="93">
        <f t="shared" si="18"/>
        <v>0</v>
      </c>
      <c r="K193" s="161"/>
      <c r="L193" s="161" t="str">
        <f t="shared" si="19"/>
        <v/>
      </c>
      <c r="M193" s="39"/>
      <c r="N193" s="162">
        <f t="shared" si="20"/>
        <v>0</v>
      </c>
      <c r="O193" s="162">
        <f t="shared" si="21"/>
        <v>0</v>
      </c>
      <c r="P193" s="162">
        <f t="shared" si="22"/>
        <v>0</v>
      </c>
      <c r="Q193" s="162">
        <f t="shared" si="23"/>
        <v>0</v>
      </c>
      <c r="R193" s="162">
        <f t="shared" si="24"/>
        <v>0</v>
      </c>
      <c r="S193" s="39"/>
      <c r="T193" s="163"/>
      <c r="U193" s="164">
        <f>ROUND(ROUND(T193,2)*(1+'General Inputs'!K$20)*(1-Z193)+'General Inputs'!K$28,2)</f>
        <v>0</v>
      </c>
      <c r="V193" s="164">
        <f>ROUND(ROUND(U193,2)*(1+'General Inputs'!L$20)*(1-AA193)+'General Inputs'!L$28,2)</f>
        <v>0</v>
      </c>
      <c r="W193" s="164">
        <f>ROUND(ROUND(V193,2)*(1+'General Inputs'!M$20)*(1-AB193)+'General Inputs'!M$28,2)</f>
        <v>0</v>
      </c>
      <c r="X193" s="164">
        <f>ROUND(ROUND(W193,2)*(1+'General Inputs'!N$20)*(1-AC193)+'General Inputs'!N$28,2)</f>
        <v>0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outlineLevel="1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7"/>
        <v>0</v>
      </c>
      <c r="I194" s="161"/>
      <c r="J194" s="93">
        <f t="shared" si="18"/>
        <v>0</v>
      </c>
      <c r="K194" s="161"/>
      <c r="L194" s="161" t="str">
        <f t="shared" si="19"/>
        <v/>
      </c>
      <c r="M194" s="39"/>
      <c r="N194" s="162">
        <f t="shared" si="20"/>
        <v>0</v>
      </c>
      <c r="O194" s="162">
        <f t="shared" si="21"/>
        <v>0</v>
      </c>
      <c r="P194" s="162">
        <f t="shared" si="22"/>
        <v>0</v>
      </c>
      <c r="Q194" s="162">
        <f t="shared" si="23"/>
        <v>0</v>
      </c>
      <c r="R194" s="162">
        <f t="shared" si="24"/>
        <v>0</v>
      </c>
      <c r="S194" s="39"/>
      <c r="T194" s="163"/>
      <c r="U194" s="164">
        <f>ROUND(ROUND(T194,2)*(1+'General Inputs'!K$20)*(1-Z194)+'General Inputs'!K$28,2)</f>
        <v>0</v>
      </c>
      <c r="V194" s="164">
        <f>ROUND(ROUND(U194,2)*(1+'General Inputs'!L$20)*(1-AA194)+'General Inputs'!L$28,2)</f>
        <v>0</v>
      </c>
      <c r="W194" s="164">
        <f>ROUND(ROUND(V194,2)*(1+'General Inputs'!M$20)*(1-AB194)+'General Inputs'!M$28,2)</f>
        <v>0</v>
      </c>
      <c r="X194" s="164">
        <f>ROUND(ROUND(W194,2)*(1+'General Inputs'!N$20)*(1-AC194)+'General Inputs'!N$28,2)</f>
        <v>0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outlineLevel="1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7"/>
        <v>0</v>
      </c>
      <c r="I195" s="161"/>
      <c r="J195" s="93">
        <f t="shared" si="18"/>
        <v>0</v>
      </c>
      <c r="K195" s="161"/>
      <c r="L195" s="161" t="str">
        <f t="shared" si="19"/>
        <v/>
      </c>
      <c r="M195" s="39"/>
      <c r="N195" s="162">
        <f t="shared" si="20"/>
        <v>0</v>
      </c>
      <c r="O195" s="162">
        <f t="shared" si="21"/>
        <v>0</v>
      </c>
      <c r="P195" s="162">
        <f t="shared" si="22"/>
        <v>0</v>
      </c>
      <c r="Q195" s="162">
        <f t="shared" si="23"/>
        <v>0</v>
      </c>
      <c r="R195" s="162">
        <f t="shared" si="24"/>
        <v>0</v>
      </c>
      <c r="S195" s="39"/>
      <c r="T195" s="163"/>
      <c r="U195" s="164">
        <f>ROUND(ROUND(T195,2)*(1+'General Inputs'!K$20)*(1-Z195)+'General Inputs'!K$28,2)</f>
        <v>0</v>
      </c>
      <c r="V195" s="164">
        <f>ROUND(ROUND(U195,2)*(1+'General Inputs'!L$20)*(1-AA195)+'General Inputs'!L$28,2)</f>
        <v>0</v>
      </c>
      <c r="W195" s="164">
        <f>ROUND(ROUND(V195,2)*(1+'General Inputs'!M$20)*(1-AB195)+'General Inputs'!M$28,2)</f>
        <v>0</v>
      </c>
      <c r="X195" s="164">
        <f>ROUND(ROUND(W195,2)*(1+'General Inputs'!N$20)*(1-AC195)+'General Inputs'!N$28,2)</f>
        <v>0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outlineLevel="1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7"/>
        <v>0</v>
      </c>
      <c r="I196" s="161"/>
      <c r="J196" s="93">
        <f t="shared" si="18"/>
        <v>0</v>
      </c>
      <c r="K196" s="161"/>
      <c r="L196" s="161" t="str">
        <f t="shared" si="19"/>
        <v/>
      </c>
      <c r="M196" s="39"/>
      <c r="N196" s="162">
        <f t="shared" si="20"/>
        <v>0</v>
      </c>
      <c r="O196" s="162">
        <f t="shared" si="21"/>
        <v>0</v>
      </c>
      <c r="P196" s="162">
        <f t="shared" si="22"/>
        <v>0</v>
      </c>
      <c r="Q196" s="162">
        <f t="shared" si="23"/>
        <v>0</v>
      </c>
      <c r="R196" s="162">
        <f t="shared" si="24"/>
        <v>0</v>
      </c>
      <c r="S196" s="39"/>
      <c r="T196" s="163"/>
      <c r="U196" s="164">
        <f>ROUND(ROUND(T196,2)*(1+'General Inputs'!K$20)*(1-Z196)+'General Inputs'!K$28,2)</f>
        <v>0</v>
      </c>
      <c r="V196" s="164">
        <f>ROUND(ROUND(U196,2)*(1+'General Inputs'!L$20)*(1-AA196)+'General Inputs'!L$28,2)</f>
        <v>0</v>
      </c>
      <c r="W196" s="164">
        <f>ROUND(ROUND(V196,2)*(1+'General Inputs'!M$20)*(1-AB196)+'General Inputs'!M$28,2)</f>
        <v>0</v>
      </c>
      <c r="X196" s="164">
        <f>ROUND(ROUND(W196,2)*(1+'General Inputs'!N$20)*(1-AC196)+'General Inputs'!N$28,2)</f>
        <v>0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outlineLevel="1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7"/>
        <v>0</v>
      </c>
      <c r="I197" s="161"/>
      <c r="J197" s="93">
        <f t="shared" si="18"/>
        <v>0</v>
      </c>
      <c r="K197" s="161"/>
      <c r="L197" s="161" t="str">
        <f t="shared" si="19"/>
        <v/>
      </c>
      <c r="M197" s="39"/>
      <c r="N197" s="162">
        <f t="shared" si="20"/>
        <v>0</v>
      </c>
      <c r="O197" s="162">
        <f t="shared" si="21"/>
        <v>0</v>
      </c>
      <c r="P197" s="162">
        <f t="shared" si="22"/>
        <v>0</v>
      </c>
      <c r="Q197" s="162">
        <f t="shared" si="23"/>
        <v>0</v>
      </c>
      <c r="R197" s="162">
        <f t="shared" si="24"/>
        <v>0</v>
      </c>
      <c r="S197" s="39"/>
      <c r="T197" s="163"/>
      <c r="U197" s="164">
        <f>ROUND(ROUND(T197,2)*(1+'General Inputs'!K$20)*(1-Z197)+'General Inputs'!K$28,2)</f>
        <v>0</v>
      </c>
      <c r="V197" s="164">
        <f>ROUND(ROUND(U197,2)*(1+'General Inputs'!L$20)*(1-AA197)+'General Inputs'!L$28,2)</f>
        <v>0</v>
      </c>
      <c r="W197" s="164">
        <f>ROUND(ROUND(V197,2)*(1+'General Inputs'!M$20)*(1-AB197)+'General Inputs'!M$28,2)</f>
        <v>0</v>
      </c>
      <c r="X197" s="164">
        <f>ROUND(ROUND(W197,2)*(1+'General Inputs'!N$20)*(1-AC197)+'General Inputs'!N$28,2)</f>
        <v>0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outlineLevel="1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163"/>
      <c r="U198" s="164">
        <f>ROUND(ROUND(T198,2)*(1+'General Inputs'!K$20)*(1-Z198)+'General Inputs'!K$28,2)</f>
        <v>0</v>
      </c>
      <c r="V198" s="164">
        <f>ROUND(ROUND(U198,2)*(1+'General Inputs'!L$20)*(1-AA198)+'General Inputs'!L$28,2)</f>
        <v>0</v>
      </c>
      <c r="W198" s="164">
        <f>ROUND(ROUND(V198,2)*(1+'General Inputs'!M$20)*(1-AB198)+'General Inputs'!M$28,2)</f>
        <v>0</v>
      </c>
      <c r="X198" s="164">
        <f>ROUND(ROUND(W198,2)*(1+'General Inputs'!N$20)*(1-AC198)+'General Inputs'!N$28,2)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outlineLevel="1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1"/>
      <c r="J199" s="93">
        <f t="shared" ref="J199:J262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163"/>
      <c r="U199" s="164">
        <f>ROUND(ROUND(T199,2)*(1+'General Inputs'!K$20)*(1-Z199)+'General Inputs'!K$28,2)</f>
        <v>0</v>
      </c>
      <c r="V199" s="164">
        <f>ROUND(ROUND(U199,2)*(1+'General Inputs'!L$20)*(1-AA199)+'General Inputs'!L$28,2)</f>
        <v>0</v>
      </c>
      <c r="W199" s="164">
        <f>ROUND(ROUND(V199,2)*(1+'General Inputs'!M$20)*(1-AB199)+'General Inputs'!M$28,2)</f>
        <v>0</v>
      </c>
      <c r="X199" s="164">
        <f>ROUND(ROUND(W199,2)*(1+'General Inputs'!N$20)*(1-AC199)+'General Inputs'!N$28,2)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outlineLevel="1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263" si="27">IF(C200="","",IF(H200&gt;J200,"NON-COMPLIANT","COMPLIANT"))</f>
        <v/>
      </c>
      <c r="M200" s="39"/>
      <c r="N200" s="162">
        <f t="shared" ref="N200:N263" si="28">T200</f>
        <v>0</v>
      </c>
      <c r="O200" s="162">
        <f t="shared" ref="O200:O263" si="29">U200</f>
        <v>0</v>
      </c>
      <c r="P200" s="162">
        <f t="shared" ref="P200:P263" si="30">V200</f>
        <v>0</v>
      </c>
      <c r="Q200" s="162">
        <f t="shared" ref="Q200:Q263" si="31">W200</f>
        <v>0</v>
      </c>
      <c r="R200" s="162">
        <f t="shared" ref="R200:R263" si="32">X200</f>
        <v>0</v>
      </c>
      <c r="S200" s="39"/>
      <c r="T200" s="163"/>
      <c r="U200" s="164">
        <f>ROUND(ROUND(T200,2)*(1+'General Inputs'!K$20)*(1-Z200)+'General Inputs'!K$28,2)</f>
        <v>0</v>
      </c>
      <c r="V200" s="164">
        <f>ROUND(ROUND(U200,2)*(1+'General Inputs'!L$20)*(1-AA200)+'General Inputs'!L$28,2)</f>
        <v>0</v>
      </c>
      <c r="W200" s="164">
        <f>ROUND(ROUND(V200,2)*(1+'General Inputs'!M$20)*(1-AB200)+'General Inputs'!M$28,2)</f>
        <v>0</v>
      </c>
      <c r="X200" s="164">
        <f>ROUND(ROUND(W200,2)*(1+'General Inputs'!N$20)*(1-AC200)+'General Inputs'!N$28,2)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outlineLevel="1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Inputs'!K$28,2)</f>
        <v>0</v>
      </c>
      <c r="V201" s="164">
        <f>ROUND(ROUND(U201,2)*(1+'General Inputs'!L$20)*(1-AA201)+'General Inputs'!L$28,2)</f>
        <v>0</v>
      </c>
      <c r="W201" s="164">
        <f>ROUND(ROUND(V201,2)*(1+'General Inputs'!M$20)*(1-AB201)+'General Inputs'!M$28,2)</f>
        <v>0</v>
      </c>
      <c r="X201" s="164">
        <f>ROUND(ROUND(W201,2)*(1+'General Inputs'!N$20)*(1-AC201)+'General Inputs'!N$28,2)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outlineLevel="1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Inputs'!K$28,2)</f>
        <v>0</v>
      </c>
      <c r="V202" s="164">
        <f>ROUND(ROUND(U202,2)*(1+'General Inputs'!L$20)*(1-AA202)+'General Inputs'!L$28,2)</f>
        <v>0</v>
      </c>
      <c r="W202" s="164">
        <f>ROUND(ROUND(V202,2)*(1+'General Inputs'!M$20)*(1-AB202)+'General Inputs'!M$28,2)</f>
        <v>0</v>
      </c>
      <c r="X202" s="164">
        <f>ROUND(ROUND(W202,2)*(1+'General Inputs'!N$20)*(1-AC202)+'General Inputs'!N$28,2)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outlineLevel="1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Inputs'!K$28,2)</f>
        <v>0</v>
      </c>
      <c r="V203" s="164">
        <f>ROUND(ROUND(U203,2)*(1+'General Inputs'!L$20)*(1-AA203)+'General Inputs'!L$28,2)</f>
        <v>0</v>
      </c>
      <c r="W203" s="164">
        <f>ROUND(ROUND(V203,2)*(1+'General Inputs'!M$20)*(1-AB203)+'General Inputs'!M$28,2)</f>
        <v>0</v>
      </c>
      <c r="X203" s="164">
        <f>ROUND(ROUND(W203,2)*(1+'General Inputs'!N$20)*(1-AC203)+'General Inputs'!N$28,2)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outlineLevel="1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Inputs'!K$28,2)</f>
        <v>0</v>
      </c>
      <c r="V204" s="164">
        <f>ROUND(ROUND(U204,2)*(1+'General Inputs'!L$20)*(1-AA204)+'General Inputs'!L$28,2)</f>
        <v>0</v>
      </c>
      <c r="W204" s="164">
        <f>ROUND(ROUND(V204,2)*(1+'General Inputs'!M$20)*(1-AB204)+'General Inputs'!M$28,2)</f>
        <v>0</v>
      </c>
      <c r="X204" s="164">
        <f>ROUND(ROUND(W204,2)*(1+'General Inputs'!N$20)*(1-AC204)+'General Inputs'!N$28,2)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outlineLevel="1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si="27"/>
        <v/>
      </c>
      <c r="M205" s="39"/>
      <c r="N205" s="162">
        <f t="shared" si="28"/>
        <v>0</v>
      </c>
      <c r="O205" s="162">
        <f t="shared" si="29"/>
        <v>0</v>
      </c>
      <c r="P205" s="162">
        <f t="shared" si="30"/>
        <v>0</v>
      </c>
      <c r="Q205" s="162">
        <f t="shared" si="31"/>
        <v>0</v>
      </c>
      <c r="R205" s="162">
        <f t="shared" si="32"/>
        <v>0</v>
      </c>
      <c r="S205" s="39"/>
      <c r="T205" s="163"/>
      <c r="U205" s="164">
        <f>ROUND(ROUND(T205,2)*(1+'General Inputs'!K$20)*(1-Z205)+'General Inputs'!K$28,2)</f>
        <v>0</v>
      </c>
      <c r="V205" s="164">
        <f>ROUND(ROUND(U205,2)*(1+'General Inputs'!L$20)*(1-AA205)+'General Inputs'!L$28,2)</f>
        <v>0</v>
      </c>
      <c r="W205" s="164">
        <f>ROUND(ROUND(V205,2)*(1+'General Inputs'!M$20)*(1-AB205)+'General Inputs'!M$28,2)</f>
        <v>0</v>
      </c>
      <c r="X205" s="164">
        <f>ROUND(ROUND(W205,2)*(1+'General Inputs'!N$20)*(1-AC205)+'General Inputs'!N$28,2)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outlineLevel="1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27"/>
        <v/>
      </c>
      <c r="M206" s="39"/>
      <c r="N206" s="162">
        <f t="shared" si="28"/>
        <v>0</v>
      </c>
      <c r="O206" s="162">
        <f t="shared" si="29"/>
        <v>0</v>
      </c>
      <c r="P206" s="162">
        <f t="shared" si="30"/>
        <v>0</v>
      </c>
      <c r="Q206" s="162">
        <f t="shared" si="31"/>
        <v>0</v>
      </c>
      <c r="R206" s="162">
        <f t="shared" si="32"/>
        <v>0</v>
      </c>
      <c r="S206" s="39"/>
      <c r="T206" s="163"/>
      <c r="U206" s="164">
        <f>ROUND(ROUND(T206,2)*(1+'General Inputs'!K$20)*(1-Z206)+'General Inputs'!K$28,2)</f>
        <v>0</v>
      </c>
      <c r="V206" s="164">
        <f>ROUND(ROUND(U206,2)*(1+'General Inputs'!L$20)*(1-AA206)+'General Inputs'!L$28,2)</f>
        <v>0</v>
      </c>
      <c r="W206" s="164">
        <f>ROUND(ROUND(V206,2)*(1+'General Inputs'!M$20)*(1-AB206)+'General Inputs'!M$28,2)</f>
        <v>0</v>
      </c>
      <c r="X206" s="164">
        <f>ROUND(ROUND(W206,2)*(1+'General Inputs'!N$20)*(1-AC206)+'General Inputs'!N$28,2)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outlineLevel="1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27"/>
        <v/>
      </c>
      <c r="M207" s="39"/>
      <c r="N207" s="162">
        <f t="shared" si="28"/>
        <v>0</v>
      </c>
      <c r="O207" s="162">
        <f t="shared" si="29"/>
        <v>0</v>
      </c>
      <c r="P207" s="162">
        <f t="shared" si="30"/>
        <v>0</v>
      </c>
      <c r="Q207" s="162">
        <f t="shared" si="31"/>
        <v>0</v>
      </c>
      <c r="R207" s="162">
        <f t="shared" si="32"/>
        <v>0</v>
      </c>
      <c r="S207" s="39"/>
      <c r="T207" s="163"/>
      <c r="U207" s="164">
        <f>ROUND(ROUND(T207,2)*(1+'General Inputs'!K$20)*(1-Z207)+'General Inputs'!K$28,2)</f>
        <v>0</v>
      </c>
      <c r="V207" s="164">
        <f>ROUND(ROUND(U207,2)*(1+'General Inputs'!L$20)*(1-AA207)+'General Inputs'!L$28,2)</f>
        <v>0</v>
      </c>
      <c r="W207" s="164">
        <f>ROUND(ROUND(V207,2)*(1+'General Inputs'!M$20)*(1-AB207)+'General Inputs'!M$28,2)</f>
        <v>0</v>
      </c>
      <c r="X207" s="164">
        <f>ROUND(ROUND(W207,2)*(1+'General Inputs'!N$20)*(1-AC207)+'General Inputs'!N$28,2)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outlineLevel="1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27"/>
        <v/>
      </c>
      <c r="M208" s="39"/>
      <c r="N208" s="162">
        <f t="shared" si="28"/>
        <v>0</v>
      </c>
      <c r="O208" s="162">
        <f t="shared" si="29"/>
        <v>0</v>
      </c>
      <c r="P208" s="162">
        <f t="shared" si="30"/>
        <v>0</v>
      </c>
      <c r="Q208" s="162">
        <f t="shared" si="31"/>
        <v>0</v>
      </c>
      <c r="R208" s="162">
        <f t="shared" si="32"/>
        <v>0</v>
      </c>
      <c r="S208" s="39"/>
      <c r="T208" s="163"/>
      <c r="U208" s="164">
        <f>ROUND(ROUND(T208,2)*(1+'General Inputs'!K$20)*(1-Z208)+'General Inputs'!K$28,2)</f>
        <v>0</v>
      </c>
      <c r="V208" s="164">
        <f>ROUND(ROUND(U208,2)*(1+'General Inputs'!L$20)*(1-AA208)+'General Inputs'!L$28,2)</f>
        <v>0</v>
      </c>
      <c r="W208" s="164">
        <f>ROUND(ROUND(V208,2)*(1+'General Inputs'!M$20)*(1-AB208)+'General Inputs'!M$28,2)</f>
        <v>0</v>
      </c>
      <c r="X208" s="164">
        <f>ROUND(ROUND(W208,2)*(1+'General Inputs'!N$20)*(1-AC208)+'General Inputs'!N$28,2)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outlineLevel="1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27"/>
        <v/>
      </c>
      <c r="M209" s="39"/>
      <c r="N209" s="162">
        <f t="shared" si="28"/>
        <v>0</v>
      </c>
      <c r="O209" s="162">
        <f t="shared" si="29"/>
        <v>0</v>
      </c>
      <c r="P209" s="162">
        <f t="shared" si="30"/>
        <v>0</v>
      </c>
      <c r="Q209" s="162">
        <f t="shared" si="31"/>
        <v>0</v>
      </c>
      <c r="R209" s="162">
        <f t="shared" si="32"/>
        <v>0</v>
      </c>
      <c r="S209" s="39"/>
      <c r="T209" s="163"/>
      <c r="U209" s="164">
        <f>ROUND(ROUND(T209,2)*(1+'General Inputs'!K$20)*(1-Z209)+'General Inputs'!K$28,2)</f>
        <v>0</v>
      </c>
      <c r="V209" s="164">
        <f>ROUND(ROUND(U209,2)*(1+'General Inputs'!L$20)*(1-AA209)+'General Inputs'!L$28,2)</f>
        <v>0</v>
      </c>
      <c r="W209" s="164">
        <f>ROUND(ROUND(V209,2)*(1+'General Inputs'!M$20)*(1-AB209)+'General Inputs'!M$28,2)</f>
        <v>0</v>
      </c>
      <c r="X209" s="164">
        <f>ROUND(ROUND(W209,2)*(1+'General Inputs'!N$20)*(1-AC209)+'General Inputs'!N$28,2)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outlineLevel="1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27"/>
        <v/>
      </c>
      <c r="M210" s="39"/>
      <c r="N210" s="162">
        <f t="shared" si="28"/>
        <v>0</v>
      </c>
      <c r="O210" s="162">
        <f t="shared" si="29"/>
        <v>0</v>
      </c>
      <c r="P210" s="162">
        <f t="shared" si="30"/>
        <v>0</v>
      </c>
      <c r="Q210" s="162">
        <f t="shared" si="31"/>
        <v>0</v>
      </c>
      <c r="R210" s="162">
        <f t="shared" si="32"/>
        <v>0</v>
      </c>
      <c r="S210" s="39"/>
      <c r="T210" s="163"/>
      <c r="U210" s="164">
        <f>ROUND(ROUND(T210,2)*(1+'General Inputs'!K$20)*(1-Z210)+'General Inputs'!K$28,2)</f>
        <v>0</v>
      </c>
      <c r="V210" s="164">
        <f>ROUND(ROUND(U210,2)*(1+'General Inputs'!L$20)*(1-AA210)+'General Inputs'!L$28,2)</f>
        <v>0</v>
      </c>
      <c r="W210" s="164">
        <f>ROUND(ROUND(V210,2)*(1+'General Inputs'!M$20)*(1-AB210)+'General Inputs'!M$28,2)</f>
        <v>0</v>
      </c>
      <c r="X210" s="164">
        <f>ROUND(ROUND(W210,2)*(1+'General Inputs'!N$20)*(1-AC210)+'General Inputs'!N$28,2)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outlineLevel="1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27"/>
        <v/>
      </c>
      <c r="M211" s="39"/>
      <c r="N211" s="162">
        <f t="shared" si="28"/>
        <v>0</v>
      </c>
      <c r="O211" s="162">
        <f t="shared" si="29"/>
        <v>0</v>
      </c>
      <c r="P211" s="162">
        <f t="shared" si="30"/>
        <v>0</v>
      </c>
      <c r="Q211" s="162">
        <f t="shared" si="31"/>
        <v>0</v>
      </c>
      <c r="R211" s="162">
        <f t="shared" si="32"/>
        <v>0</v>
      </c>
      <c r="S211" s="39"/>
      <c r="T211" s="163"/>
      <c r="U211" s="164">
        <f>ROUND(ROUND(T211,2)*(1+'General Inputs'!K$20)*(1-Z211)+'General Inputs'!K$28,2)</f>
        <v>0</v>
      </c>
      <c r="V211" s="164">
        <f>ROUND(ROUND(U211,2)*(1+'General Inputs'!L$20)*(1-AA211)+'General Inputs'!L$28,2)</f>
        <v>0</v>
      </c>
      <c r="W211" s="164">
        <f>ROUND(ROUND(V211,2)*(1+'General Inputs'!M$20)*(1-AB211)+'General Inputs'!M$28,2)</f>
        <v>0</v>
      </c>
      <c r="X211" s="164">
        <f>ROUND(ROUND(W211,2)*(1+'General Inputs'!N$20)*(1-AC211)+'General Inputs'!N$28,2)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outlineLevel="1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27"/>
        <v/>
      </c>
      <c r="M212" s="39"/>
      <c r="N212" s="162">
        <f t="shared" si="28"/>
        <v>0</v>
      </c>
      <c r="O212" s="162">
        <f t="shared" si="29"/>
        <v>0</v>
      </c>
      <c r="P212" s="162">
        <f t="shared" si="30"/>
        <v>0</v>
      </c>
      <c r="Q212" s="162">
        <f t="shared" si="31"/>
        <v>0</v>
      </c>
      <c r="R212" s="162">
        <f t="shared" si="32"/>
        <v>0</v>
      </c>
      <c r="S212" s="39"/>
      <c r="T212" s="163"/>
      <c r="U212" s="164">
        <f>ROUND(ROUND(T212,2)*(1+'General Inputs'!K$20)*(1-Z212)+'General Inputs'!K$28,2)</f>
        <v>0</v>
      </c>
      <c r="V212" s="164">
        <f>ROUND(ROUND(U212,2)*(1+'General Inputs'!L$20)*(1-AA212)+'General Inputs'!L$28,2)</f>
        <v>0</v>
      </c>
      <c r="W212" s="164">
        <f>ROUND(ROUND(V212,2)*(1+'General Inputs'!M$20)*(1-AB212)+'General Inputs'!M$28,2)</f>
        <v>0</v>
      </c>
      <c r="X212" s="164">
        <f>ROUND(ROUND(W212,2)*(1+'General Inputs'!N$20)*(1-AC212)+'General Inputs'!N$28,2)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outlineLevel="1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27"/>
        <v/>
      </c>
      <c r="M213" s="39"/>
      <c r="N213" s="162">
        <f t="shared" si="28"/>
        <v>0</v>
      </c>
      <c r="O213" s="162">
        <f t="shared" si="29"/>
        <v>0</v>
      </c>
      <c r="P213" s="162">
        <f t="shared" si="30"/>
        <v>0</v>
      </c>
      <c r="Q213" s="162">
        <f t="shared" si="31"/>
        <v>0</v>
      </c>
      <c r="R213" s="162">
        <f t="shared" si="32"/>
        <v>0</v>
      </c>
      <c r="S213" s="39"/>
      <c r="T213" s="163"/>
      <c r="U213" s="164">
        <f>ROUND(ROUND(T213,2)*(1+'General Inputs'!K$20)*(1-Z213)+'General Inputs'!K$28,2)</f>
        <v>0</v>
      </c>
      <c r="V213" s="164">
        <f>ROUND(ROUND(U213,2)*(1+'General Inputs'!L$20)*(1-AA213)+'General Inputs'!L$28,2)</f>
        <v>0</v>
      </c>
      <c r="W213" s="164">
        <f>ROUND(ROUND(V213,2)*(1+'General Inputs'!M$20)*(1-AB213)+'General Inputs'!M$28,2)</f>
        <v>0</v>
      </c>
      <c r="X213" s="164">
        <f>ROUND(ROUND(W213,2)*(1+'General Inputs'!N$20)*(1-AC213)+'General Inputs'!N$28,2)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outlineLevel="1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27"/>
        <v/>
      </c>
      <c r="M214" s="39"/>
      <c r="N214" s="162">
        <f t="shared" si="28"/>
        <v>0</v>
      </c>
      <c r="O214" s="162">
        <f t="shared" si="29"/>
        <v>0</v>
      </c>
      <c r="P214" s="162">
        <f t="shared" si="30"/>
        <v>0</v>
      </c>
      <c r="Q214" s="162">
        <f t="shared" si="31"/>
        <v>0</v>
      </c>
      <c r="R214" s="162">
        <f t="shared" si="32"/>
        <v>0</v>
      </c>
      <c r="S214" s="39"/>
      <c r="T214" s="163"/>
      <c r="U214" s="164">
        <f>ROUND(ROUND(T214,2)*(1+'General Inputs'!K$20)*(1-Z214)+'General Inputs'!K$28,2)</f>
        <v>0</v>
      </c>
      <c r="V214" s="164">
        <f>ROUND(ROUND(U214,2)*(1+'General Inputs'!L$20)*(1-AA214)+'General Inputs'!L$28,2)</f>
        <v>0</v>
      </c>
      <c r="W214" s="164">
        <f>ROUND(ROUND(V214,2)*(1+'General Inputs'!M$20)*(1-AB214)+'General Inputs'!M$28,2)</f>
        <v>0</v>
      </c>
      <c r="X214" s="164">
        <f>ROUND(ROUND(W214,2)*(1+'General Inputs'!N$20)*(1-AC214)+'General Inputs'!N$28,2)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outlineLevel="1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27"/>
        <v/>
      </c>
      <c r="M215" s="39"/>
      <c r="N215" s="162">
        <f t="shared" si="28"/>
        <v>0</v>
      </c>
      <c r="O215" s="162">
        <f t="shared" si="29"/>
        <v>0</v>
      </c>
      <c r="P215" s="162">
        <f t="shared" si="30"/>
        <v>0</v>
      </c>
      <c r="Q215" s="162">
        <f t="shared" si="31"/>
        <v>0</v>
      </c>
      <c r="R215" s="162">
        <f t="shared" si="32"/>
        <v>0</v>
      </c>
      <c r="S215" s="39"/>
      <c r="T215" s="163"/>
      <c r="U215" s="164">
        <f>ROUND(ROUND(T215,2)*(1+'General Inputs'!K$20)*(1-Z215)+'General Inputs'!K$28,2)</f>
        <v>0</v>
      </c>
      <c r="V215" s="164">
        <f>ROUND(ROUND(U215,2)*(1+'General Inputs'!L$20)*(1-AA215)+'General Inputs'!L$28,2)</f>
        <v>0</v>
      </c>
      <c r="W215" s="164">
        <f>ROUND(ROUND(V215,2)*(1+'General Inputs'!M$20)*(1-AB215)+'General Inputs'!M$28,2)</f>
        <v>0</v>
      </c>
      <c r="X215" s="164">
        <f>ROUND(ROUND(W215,2)*(1+'General Inputs'!N$20)*(1-AC215)+'General Inputs'!N$28,2)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outlineLevel="1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27"/>
        <v/>
      </c>
      <c r="M216" s="39"/>
      <c r="N216" s="162">
        <f t="shared" si="28"/>
        <v>0</v>
      </c>
      <c r="O216" s="162">
        <f t="shared" si="29"/>
        <v>0</v>
      </c>
      <c r="P216" s="162">
        <f t="shared" si="30"/>
        <v>0</v>
      </c>
      <c r="Q216" s="162">
        <f t="shared" si="31"/>
        <v>0</v>
      </c>
      <c r="R216" s="162">
        <f t="shared" si="32"/>
        <v>0</v>
      </c>
      <c r="S216" s="39"/>
      <c r="T216" s="163"/>
      <c r="U216" s="164">
        <f>ROUND(ROUND(T216,2)*(1+'General Inputs'!K$20)*(1-Z216)+'General Inputs'!K$28,2)</f>
        <v>0</v>
      </c>
      <c r="V216" s="164">
        <f>ROUND(ROUND(U216,2)*(1+'General Inputs'!L$20)*(1-AA216)+'General Inputs'!L$28,2)</f>
        <v>0</v>
      </c>
      <c r="W216" s="164">
        <f>ROUND(ROUND(V216,2)*(1+'General Inputs'!M$20)*(1-AB216)+'General Inputs'!M$28,2)</f>
        <v>0</v>
      </c>
      <c r="X216" s="164">
        <f>ROUND(ROUND(W216,2)*(1+'General Inputs'!N$20)*(1-AC216)+'General Inputs'!N$28,2)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outlineLevel="1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27"/>
        <v/>
      </c>
      <c r="M217" s="39"/>
      <c r="N217" s="162">
        <f t="shared" si="28"/>
        <v>0</v>
      </c>
      <c r="O217" s="162">
        <f t="shared" si="29"/>
        <v>0</v>
      </c>
      <c r="P217" s="162">
        <f t="shared" si="30"/>
        <v>0</v>
      </c>
      <c r="Q217" s="162">
        <f t="shared" si="31"/>
        <v>0</v>
      </c>
      <c r="R217" s="162">
        <f t="shared" si="32"/>
        <v>0</v>
      </c>
      <c r="S217" s="39"/>
      <c r="T217" s="163"/>
      <c r="U217" s="164">
        <f>ROUND(ROUND(T217,2)*(1+'General Inputs'!K$20)*(1-Z217)+'General Inputs'!K$28,2)</f>
        <v>0</v>
      </c>
      <c r="V217" s="164">
        <f>ROUND(ROUND(U217,2)*(1+'General Inputs'!L$20)*(1-AA217)+'General Inputs'!L$28,2)</f>
        <v>0</v>
      </c>
      <c r="W217" s="164">
        <f>ROUND(ROUND(V217,2)*(1+'General Inputs'!M$20)*(1-AB217)+'General Inputs'!M$28,2)</f>
        <v>0</v>
      </c>
      <c r="X217" s="164">
        <f>ROUND(ROUND(W217,2)*(1+'General Inputs'!N$20)*(1-AC217)+'General Inputs'!N$28,2)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outlineLevel="1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27"/>
        <v/>
      </c>
      <c r="M218" s="39"/>
      <c r="N218" s="162">
        <f t="shared" si="28"/>
        <v>0</v>
      </c>
      <c r="O218" s="162">
        <f t="shared" si="29"/>
        <v>0</v>
      </c>
      <c r="P218" s="162">
        <f t="shared" si="30"/>
        <v>0</v>
      </c>
      <c r="Q218" s="162">
        <f t="shared" si="31"/>
        <v>0</v>
      </c>
      <c r="R218" s="162">
        <f t="shared" si="32"/>
        <v>0</v>
      </c>
      <c r="S218" s="39"/>
      <c r="T218" s="163"/>
      <c r="U218" s="164">
        <f>ROUND(ROUND(T218,2)*(1+'General Inputs'!K$20)*(1-Z218)+'General Inputs'!K$28,2)</f>
        <v>0</v>
      </c>
      <c r="V218" s="164">
        <f>ROUND(ROUND(U218,2)*(1+'General Inputs'!L$20)*(1-AA218)+'General Inputs'!L$28,2)</f>
        <v>0</v>
      </c>
      <c r="W218" s="164">
        <f>ROUND(ROUND(V218,2)*(1+'General Inputs'!M$20)*(1-AB218)+'General Inputs'!M$28,2)</f>
        <v>0</v>
      </c>
      <c r="X218" s="164">
        <f>ROUND(ROUND(W218,2)*(1+'General Inputs'!N$20)*(1-AC218)+'General Inputs'!N$28,2)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outlineLevel="1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27"/>
        <v/>
      </c>
      <c r="M219" s="39"/>
      <c r="N219" s="162">
        <f t="shared" si="28"/>
        <v>0</v>
      </c>
      <c r="O219" s="162">
        <f t="shared" si="29"/>
        <v>0</v>
      </c>
      <c r="P219" s="162">
        <f t="shared" si="30"/>
        <v>0</v>
      </c>
      <c r="Q219" s="162">
        <f t="shared" si="31"/>
        <v>0</v>
      </c>
      <c r="R219" s="162">
        <f t="shared" si="32"/>
        <v>0</v>
      </c>
      <c r="S219" s="39"/>
      <c r="T219" s="163"/>
      <c r="U219" s="164">
        <f>ROUND(ROUND(T219,2)*(1+'General Inputs'!K$20)*(1-Z219)+'General Inputs'!K$28,2)</f>
        <v>0</v>
      </c>
      <c r="V219" s="164">
        <f>ROUND(ROUND(U219,2)*(1+'General Inputs'!L$20)*(1-AA219)+'General Inputs'!L$28,2)</f>
        <v>0</v>
      </c>
      <c r="W219" s="164">
        <f>ROUND(ROUND(V219,2)*(1+'General Inputs'!M$20)*(1-AB219)+'General Inputs'!M$28,2)</f>
        <v>0</v>
      </c>
      <c r="X219" s="164">
        <f>ROUND(ROUND(W219,2)*(1+'General Inputs'!N$20)*(1-AC219)+'General Inputs'!N$28,2)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outlineLevel="1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27"/>
        <v/>
      </c>
      <c r="M220" s="39"/>
      <c r="N220" s="162">
        <f t="shared" si="28"/>
        <v>0</v>
      </c>
      <c r="O220" s="162">
        <f t="shared" si="29"/>
        <v>0</v>
      </c>
      <c r="P220" s="162">
        <f t="shared" si="30"/>
        <v>0</v>
      </c>
      <c r="Q220" s="162">
        <f t="shared" si="31"/>
        <v>0</v>
      </c>
      <c r="R220" s="162">
        <f t="shared" si="32"/>
        <v>0</v>
      </c>
      <c r="S220" s="39"/>
      <c r="T220" s="163"/>
      <c r="U220" s="164">
        <f>ROUND(ROUND(T220,2)*(1+'General Inputs'!K$20)*(1-Z220)+'General Inputs'!K$28,2)</f>
        <v>0</v>
      </c>
      <c r="V220" s="164">
        <f>ROUND(ROUND(U220,2)*(1+'General Inputs'!L$20)*(1-AA220)+'General Inputs'!L$28,2)</f>
        <v>0</v>
      </c>
      <c r="W220" s="164">
        <f>ROUND(ROUND(V220,2)*(1+'General Inputs'!M$20)*(1-AB220)+'General Inputs'!M$28,2)</f>
        <v>0</v>
      </c>
      <c r="X220" s="164">
        <f>ROUND(ROUND(W220,2)*(1+'General Inputs'!N$20)*(1-AC220)+'General Inputs'!N$28,2)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outlineLevel="1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27"/>
        <v/>
      </c>
      <c r="M221" s="39"/>
      <c r="N221" s="162">
        <f t="shared" si="28"/>
        <v>0</v>
      </c>
      <c r="O221" s="162">
        <f t="shared" si="29"/>
        <v>0</v>
      </c>
      <c r="P221" s="162">
        <f t="shared" si="30"/>
        <v>0</v>
      </c>
      <c r="Q221" s="162">
        <f t="shared" si="31"/>
        <v>0</v>
      </c>
      <c r="R221" s="162">
        <f t="shared" si="32"/>
        <v>0</v>
      </c>
      <c r="S221" s="39"/>
      <c r="T221" s="163"/>
      <c r="U221" s="164">
        <f>ROUND(ROUND(T221,2)*(1+'General Inputs'!K$20)*(1-Z221)+'General Inputs'!K$28,2)</f>
        <v>0</v>
      </c>
      <c r="V221" s="164">
        <f>ROUND(ROUND(U221,2)*(1+'General Inputs'!L$20)*(1-AA221)+'General Inputs'!L$28,2)</f>
        <v>0</v>
      </c>
      <c r="W221" s="164">
        <f>ROUND(ROUND(V221,2)*(1+'General Inputs'!M$20)*(1-AB221)+'General Inputs'!M$28,2)</f>
        <v>0</v>
      </c>
      <c r="X221" s="164">
        <f>ROUND(ROUND(W221,2)*(1+'General Inputs'!N$20)*(1-AC221)+'General Inputs'!N$28,2)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outlineLevel="1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27"/>
        <v/>
      </c>
      <c r="M222" s="39"/>
      <c r="N222" s="162">
        <f t="shared" si="28"/>
        <v>0</v>
      </c>
      <c r="O222" s="162">
        <f t="shared" si="29"/>
        <v>0</v>
      </c>
      <c r="P222" s="162">
        <f t="shared" si="30"/>
        <v>0</v>
      </c>
      <c r="Q222" s="162">
        <f t="shared" si="31"/>
        <v>0</v>
      </c>
      <c r="R222" s="162">
        <f t="shared" si="32"/>
        <v>0</v>
      </c>
      <c r="S222" s="39"/>
      <c r="T222" s="163"/>
      <c r="U222" s="164">
        <f>ROUND(ROUND(T222,2)*(1+'General Inputs'!K$20)*(1-Z222)+'General Inputs'!K$28,2)</f>
        <v>0</v>
      </c>
      <c r="V222" s="164">
        <f>ROUND(ROUND(U222,2)*(1+'General Inputs'!L$20)*(1-AA222)+'General Inputs'!L$28,2)</f>
        <v>0</v>
      </c>
      <c r="W222" s="164">
        <f>ROUND(ROUND(V222,2)*(1+'General Inputs'!M$20)*(1-AB222)+'General Inputs'!M$28,2)</f>
        <v>0</v>
      </c>
      <c r="X222" s="164">
        <f>ROUND(ROUND(W222,2)*(1+'General Inputs'!N$20)*(1-AC222)+'General Inputs'!N$28,2)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outlineLevel="1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27"/>
        <v/>
      </c>
      <c r="M223" s="39"/>
      <c r="N223" s="162">
        <f t="shared" si="28"/>
        <v>0</v>
      </c>
      <c r="O223" s="162">
        <f t="shared" si="29"/>
        <v>0</v>
      </c>
      <c r="P223" s="162">
        <f t="shared" si="30"/>
        <v>0</v>
      </c>
      <c r="Q223" s="162">
        <f t="shared" si="31"/>
        <v>0</v>
      </c>
      <c r="R223" s="162">
        <f t="shared" si="32"/>
        <v>0</v>
      </c>
      <c r="S223" s="39"/>
      <c r="T223" s="163"/>
      <c r="U223" s="164">
        <f>ROUND(ROUND(T223,2)*(1+'General Inputs'!K$20)*(1-Z223)+'General Inputs'!K$28,2)</f>
        <v>0</v>
      </c>
      <c r="V223" s="164">
        <f>ROUND(ROUND(U223,2)*(1+'General Inputs'!L$20)*(1-AA223)+'General Inputs'!L$28,2)</f>
        <v>0</v>
      </c>
      <c r="W223" s="164">
        <f>ROUND(ROUND(V223,2)*(1+'General Inputs'!M$20)*(1-AB223)+'General Inputs'!M$28,2)</f>
        <v>0</v>
      </c>
      <c r="X223" s="164">
        <f>ROUND(ROUND(W223,2)*(1+'General Inputs'!N$20)*(1-AC223)+'General Inputs'!N$28,2)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outlineLevel="1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27"/>
        <v/>
      </c>
      <c r="M224" s="39"/>
      <c r="N224" s="162">
        <f t="shared" si="28"/>
        <v>0</v>
      </c>
      <c r="O224" s="162">
        <f t="shared" si="29"/>
        <v>0</v>
      </c>
      <c r="P224" s="162">
        <f t="shared" si="30"/>
        <v>0</v>
      </c>
      <c r="Q224" s="162">
        <f t="shared" si="31"/>
        <v>0</v>
      </c>
      <c r="R224" s="162">
        <f t="shared" si="32"/>
        <v>0</v>
      </c>
      <c r="S224" s="39"/>
      <c r="T224" s="163"/>
      <c r="U224" s="164">
        <f>ROUND(ROUND(T224,2)*(1+'General Inputs'!K$20)*(1-Z224)+'General Inputs'!K$28,2)</f>
        <v>0</v>
      </c>
      <c r="V224" s="164">
        <f>ROUND(ROUND(U224,2)*(1+'General Inputs'!L$20)*(1-AA224)+'General Inputs'!L$28,2)</f>
        <v>0</v>
      </c>
      <c r="W224" s="164">
        <f>ROUND(ROUND(V224,2)*(1+'General Inputs'!M$20)*(1-AB224)+'General Inputs'!M$28,2)</f>
        <v>0</v>
      </c>
      <c r="X224" s="164">
        <f>ROUND(ROUND(W224,2)*(1+'General Inputs'!N$20)*(1-AC224)+'General Inputs'!N$28,2)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outlineLevel="1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27"/>
        <v/>
      </c>
      <c r="M225" s="39"/>
      <c r="N225" s="162">
        <f t="shared" si="28"/>
        <v>0</v>
      </c>
      <c r="O225" s="162">
        <f t="shared" si="29"/>
        <v>0</v>
      </c>
      <c r="P225" s="162">
        <f t="shared" si="30"/>
        <v>0</v>
      </c>
      <c r="Q225" s="162">
        <f t="shared" si="31"/>
        <v>0</v>
      </c>
      <c r="R225" s="162">
        <f t="shared" si="32"/>
        <v>0</v>
      </c>
      <c r="S225" s="39"/>
      <c r="T225" s="163"/>
      <c r="U225" s="164">
        <f>ROUND(ROUND(T225,2)*(1+'General Inputs'!K$20)*(1-Z225)+'General Inputs'!K$28,2)</f>
        <v>0</v>
      </c>
      <c r="V225" s="164">
        <f>ROUND(ROUND(U225,2)*(1+'General Inputs'!L$20)*(1-AA225)+'General Inputs'!L$28,2)</f>
        <v>0</v>
      </c>
      <c r="W225" s="164">
        <f>ROUND(ROUND(V225,2)*(1+'General Inputs'!M$20)*(1-AB225)+'General Inputs'!M$28,2)</f>
        <v>0</v>
      </c>
      <c r="X225" s="164">
        <f>ROUND(ROUND(W225,2)*(1+'General Inputs'!N$20)*(1-AC225)+'General Inputs'!N$28,2)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outlineLevel="1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27"/>
        <v/>
      </c>
      <c r="M226" s="39"/>
      <c r="N226" s="162">
        <f t="shared" si="28"/>
        <v>0</v>
      </c>
      <c r="O226" s="162">
        <f t="shared" si="29"/>
        <v>0</v>
      </c>
      <c r="P226" s="162">
        <f t="shared" si="30"/>
        <v>0</v>
      </c>
      <c r="Q226" s="162">
        <f t="shared" si="31"/>
        <v>0</v>
      </c>
      <c r="R226" s="162">
        <f t="shared" si="32"/>
        <v>0</v>
      </c>
      <c r="S226" s="39"/>
      <c r="T226" s="163"/>
      <c r="U226" s="164">
        <f>ROUND(ROUND(T226,2)*(1+'General Inputs'!K$20)*(1-Z226)+'General Inputs'!K$28,2)</f>
        <v>0</v>
      </c>
      <c r="V226" s="164">
        <f>ROUND(ROUND(U226,2)*(1+'General Inputs'!L$20)*(1-AA226)+'General Inputs'!L$28,2)</f>
        <v>0</v>
      </c>
      <c r="W226" s="164">
        <f>ROUND(ROUND(V226,2)*(1+'General Inputs'!M$20)*(1-AB226)+'General Inputs'!M$28,2)</f>
        <v>0</v>
      </c>
      <c r="X226" s="164">
        <f>ROUND(ROUND(W226,2)*(1+'General Inputs'!N$20)*(1-AC226)+'General Inputs'!N$28,2)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outlineLevel="1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27"/>
        <v/>
      </c>
      <c r="M227" s="39"/>
      <c r="N227" s="162">
        <f t="shared" si="28"/>
        <v>0</v>
      </c>
      <c r="O227" s="162">
        <f t="shared" si="29"/>
        <v>0</v>
      </c>
      <c r="P227" s="162">
        <f t="shared" si="30"/>
        <v>0</v>
      </c>
      <c r="Q227" s="162">
        <f t="shared" si="31"/>
        <v>0</v>
      </c>
      <c r="R227" s="162">
        <f t="shared" si="32"/>
        <v>0</v>
      </c>
      <c r="S227" s="39"/>
      <c r="T227" s="163"/>
      <c r="U227" s="164">
        <f>ROUND(ROUND(T227,2)*(1+'General Inputs'!K$20)*(1-Z227)+'General Inputs'!K$28,2)</f>
        <v>0</v>
      </c>
      <c r="V227" s="164">
        <f>ROUND(ROUND(U227,2)*(1+'General Inputs'!L$20)*(1-AA227)+'General Inputs'!L$28,2)</f>
        <v>0</v>
      </c>
      <c r="W227" s="164">
        <f>ROUND(ROUND(V227,2)*(1+'General Inputs'!M$20)*(1-AB227)+'General Inputs'!M$28,2)</f>
        <v>0</v>
      </c>
      <c r="X227" s="164">
        <f>ROUND(ROUND(W227,2)*(1+'General Inputs'!N$20)*(1-AC227)+'General Inputs'!N$28,2)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outlineLevel="1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27"/>
        <v/>
      </c>
      <c r="M228" s="39"/>
      <c r="N228" s="162">
        <f t="shared" si="28"/>
        <v>0</v>
      </c>
      <c r="O228" s="162">
        <f t="shared" si="29"/>
        <v>0</v>
      </c>
      <c r="P228" s="162">
        <f t="shared" si="30"/>
        <v>0</v>
      </c>
      <c r="Q228" s="162">
        <f t="shared" si="31"/>
        <v>0</v>
      </c>
      <c r="R228" s="162">
        <f t="shared" si="32"/>
        <v>0</v>
      </c>
      <c r="S228" s="39"/>
      <c r="T228" s="163"/>
      <c r="U228" s="164">
        <f>ROUND(ROUND(T228,2)*(1+'General Inputs'!K$20)*(1-Z228)+'General Inputs'!K$28,2)</f>
        <v>0</v>
      </c>
      <c r="V228" s="164">
        <f>ROUND(ROUND(U228,2)*(1+'General Inputs'!L$20)*(1-AA228)+'General Inputs'!L$28,2)</f>
        <v>0</v>
      </c>
      <c r="W228" s="164">
        <f>ROUND(ROUND(V228,2)*(1+'General Inputs'!M$20)*(1-AB228)+'General Inputs'!M$28,2)</f>
        <v>0</v>
      </c>
      <c r="X228" s="164">
        <f>ROUND(ROUND(W228,2)*(1+'General Inputs'!N$20)*(1-AC228)+'General Inputs'!N$28,2)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outlineLevel="1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27"/>
        <v/>
      </c>
      <c r="M229" s="39"/>
      <c r="N229" s="162">
        <f t="shared" si="28"/>
        <v>0</v>
      </c>
      <c r="O229" s="162">
        <f t="shared" si="29"/>
        <v>0</v>
      </c>
      <c r="P229" s="162">
        <f t="shared" si="30"/>
        <v>0</v>
      </c>
      <c r="Q229" s="162">
        <f t="shared" si="31"/>
        <v>0</v>
      </c>
      <c r="R229" s="162">
        <f t="shared" si="32"/>
        <v>0</v>
      </c>
      <c r="S229" s="39"/>
      <c r="T229" s="163"/>
      <c r="U229" s="164">
        <f>ROUND(ROUND(T229,2)*(1+'General Inputs'!K$20)*(1-Z229)+'General Inputs'!K$28,2)</f>
        <v>0</v>
      </c>
      <c r="V229" s="164">
        <f>ROUND(ROUND(U229,2)*(1+'General Inputs'!L$20)*(1-AA229)+'General Inputs'!L$28,2)</f>
        <v>0</v>
      </c>
      <c r="W229" s="164">
        <f>ROUND(ROUND(V229,2)*(1+'General Inputs'!M$20)*(1-AB229)+'General Inputs'!M$28,2)</f>
        <v>0</v>
      </c>
      <c r="X229" s="164">
        <f>ROUND(ROUND(W229,2)*(1+'General Inputs'!N$20)*(1-AC229)+'General Inputs'!N$28,2)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outlineLevel="1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27"/>
        <v/>
      </c>
      <c r="M230" s="39"/>
      <c r="N230" s="162">
        <f t="shared" si="28"/>
        <v>0</v>
      </c>
      <c r="O230" s="162">
        <f t="shared" si="29"/>
        <v>0</v>
      </c>
      <c r="P230" s="162">
        <f t="shared" si="30"/>
        <v>0</v>
      </c>
      <c r="Q230" s="162">
        <f t="shared" si="31"/>
        <v>0</v>
      </c>
      <c r="R230" s="162">
        <f t="shared" si="32"/>
        <v>0</v>
      </c>
      <c r="S230" s="39"/>
      <c r="T230" s="163"/>
      <c r="U230" s="164">
        <f>ROUND(ROUND(T230,2)*(1+'General Inputs'!K$20)*(1-Z230)+'General Inputs'!K$28,2)</f>
        <v>0</v>
      </c>
      <c r="V230" s="164">
        <f>ROUND(ROUND(U230,2)*(1+'General Inputs'!L$20)*(1-AA230)+'General Inputs'!L$28,2)</f>
        <v>0</v>
      </c>
      <c r="W230" s="164">
        <f>ROUND(ROUND(V230,2)*(1+'General Inputs'!M$20)*(1-AB230)+'General Inputs'!M$28,2)</f>
        <v>0</v>
      </c>
      <c r="X230" s="164">
        <f>ROUND(ROUND(W230,2)*(1+'General Inputs'!N$20)*(1-AC230)+'General Inputs'!N$28,2)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outlineLevel="1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27"/>
        <v/>
      </c>
      <c r="M231" s="39"/>
      <c r="N231" s="162">
        <f t="shared" si="28"/>
        <v>0</v>
      </c>
      <c r="O231" s="162">
        <f t="shared" si="29"/>
        <v>0</v>
      </c>
      <c r="P231" s="162">
        <f t="shared" si="30"/>
        <v>0</v>
      </c>
      <c r="Q231" s="162">
        <f t="shared" si="31"/>
        <v>0</v>
      </c>
      <c r="R231" s="162">
        <f t="shared" si="32"/>
        <v>0</v>
      </c>
      <c r="S231" s="39"/>
      <c r="T231" s="163"/>
      <c r="U231" s="164">
        <f>ROUND(ROUND(T231,2)*(1+'General Inputs'!K$20)*(1-Z231)+'General Inputs'!K$28,2)</f>
        <v>0</v>
      </c>
      <c r="V231" s="164">
        <f>ROUND(ROUND(U231,2)*(1+'General Inputs'!L$20)*(1-AA231)+'General Inputs'!L$28,2)</f>
        <v>0</v>
      </c>
      <c r="W231" s="164">
        <f>ROUND(ROUND(V231,2)*(1+'General Inputs'!M$20)*(1-AB231)+'General Inputs'!M$28,2)</f>
        <v>0</v>
      </c>
      <c r="X231" s="164">
        <f>ROUND(ROUND(W231,2)*(1+'General Inputs'!N$20)*(1-AC231)+'General Inputs'!N$28,2)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outlineLevel="1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27"/>
        <v/>
      </c>
      <c r="M232" s="39"/>
      <c r="N232" s="162">
        <f t="shared" si="28"/>
        <v>0</v>
      </c>
      <c r="O232" s="162">
        <f t="shared" si="29"/>
        <v>0</v>
      </c>
      <c r="P232" s="162">
        <f t="shared" si="30"/>
        <v>0</v>
      </c>
      <c r="Q232" s="162">
        <f t="shared" si="31"/>
        <v>0</v>
      </c>
      <c r="R232" s="162">
        <f t="shared" si="32"/>
        <v>0</v>
      </c>
      <c r="S232" s="39"/>
      <c r="T232" s="163"/>
      <c r="U232" s="164">
        <f>ROUND(ROUND(T232,2)*(1+'General Inputs'!K$20)*(1-Z232)+'General Inputs'!K$28,2)</f>
        <v>0</v>
      </c>
      <c r="V232" s="164">
        <f>ROUND(ROUND(U232,2)*(1+'General Inputs'!L$20)*(1-AA232)+'General Inputs'!L$28,2)</f>
        <v>0</v>
      </c>
      <c r="W232" s="164">
        <f>ROUND(ROUND(V232,2)*(1+'General Inputs'!M$20)*(1-AB232)+'General Inputs'!M$28,2)</f>
        <v>0</v>
      </c>
      <c r="X232" s="164">
        <f>ROUND(ROUND(W232,2)*(1+'General Inputs'!N$20)*(1-AC232)+'General Inputs'!N$28,2)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outlineLevel="1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27"/>
        <v/>
      </c>
      <c r="M233" s="39"/>
      <c r="N233" s="162">
        <f t="shared" si="28"/>
        <v>0</v>
      </c>
      <c r="O233" s="162">
        <f t="shared" si="29"/>
        <v>0</v>
      </c>
      <c r="P233" s="162">
        <f t="shared" si="30"/>
        <v>0</v>
      </c>
      <c r="Q233" s="162">
        <f t="shared" si="31"/>
        <v>0</v>
      </c>
      <c r="R233" s="162">
        <f t="shared" si="32"/>
        <v>0</v>
      </c>
      <c r="S233" s="39"/>
      <c r="T233" s="163"/>
      <c r="U233" s="164">
        <f>ROUND(ROUND(T233,2)*(1+'General Inputs'!K$20)*(1-Z233)+'General Inputs'!K$28,2)</f>
        <v>0</v>
      </c>
      <c r="V233" s="164">
        <f>ROUND(ROUND(U233,2)*(1+'General Inputs'!L$20)*(1-AA233)+'General Inputs'!L$28,2)</f>
        <v>0</v>
      </c>
      <c r="W233" s="164">
        <f>ROUND(ROUND(V233,2)*(1+'General Inputs'!M$20)*(1-AB233)+'General Inputs'!M$28,2)</f>
        <v>0</v>
      </c>
      <c r="X233" s="164">
        <f>ROUND(ROUND(W233,2)*(1+'General Inputs'!N$20)*(1-AC233)+'General Inputs'!N$28,2)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outlineLevel="1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27"/>
        <v/>
      </c>
      <c r="M234" s="39"/>
      <c r="N234" s="162">
        <f t="shared" si="28"/>
        <v>0</v>
      </c>
      <c r="O234" s="162">
        <f t="shared" si="29"/>
        <v>0</v>
      </c>
      <c r="P234" s="162">
        <f t="shared" si="30"/>
        <v>0</v>
      </c>
      <c r="Q234" s="162">
        <f t="shared" si="31"/>
        <v>0</v>
      </c>
      <c r="R234" s="162">
        <f t="shared" si="32"/>
        <v>0</v>
      </c>
      <c r="S234" s="39"/>
      <c r="T234" s="163"/>
      <c r="U234" s="164">
        <f>ROUND(ROUND(T234,2)*(1+'General Inputs'!K$20)*(1-Z234)+'General Inputs'!K$28,2)</f>
        <v>0</v>
      </c>
      <c r="V234" s="164">
        <f>ROUND(ROUND(U234,2)*(1+'General Inputs'!L$20)*(1-AA234)+'General Inputs'!L$28,2)</f>
        <v>0</v>
      </c>
      <c r="W234" s="164">
        <f>ROUND(ROUND(V234,2)*(1+'General Inputs'!M$20)*(1-AB234)+'General Inputs'!M$28,2)</f>
        <v>0</v>
      </c>
      <c r="X234" s="164">
        <f>ROUND(ROUND(W234,2)*(1+'General Inputs'!N$20)*(1-AC234)+'General Inputs'!N$28,2)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outlineLevel="1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27"/>
        <v/>
      </c>
      <c r="M235" s="39"/>
      <c r="N235" s="162">
        <f t="shared" si="28"/>
        <v>0</v>
      </c>
      <c r="O235" s="162">
        <f t="shared" si="29"/>
        <v>0</v>
      </c>
      <c r="P235" s="162">
        <f t="shared" si="30"/>
        <v>0</v>
      </c>
      <c r="Q235" s="162">
        <f t="shared" si="31"/>
        <v>0</v>
      </c>
      <c r="R235" s="162">
        <f t="shared" si="32"/>
        <v>0</v>
      </c>
      <c r="S235" s="39"/>
      <c r="T235" s="163"/>
      <c r="U235" s="164">
        <f>ROUND(ROUND(T235,2)*(1+'General Inputs'!K$20)*(1-Z235)+'General Inputs'!K$28,2)</f>
        <v>0</v>
      </c>
      <c r="V235" s="164">
        <f>ROUND(ROUND(U235,2)*(1+'General Inputs'!L$20)*(1-AA235)+'General Inputs'!L$28,2)</f>
        <v>0</v>
      </c>
      <c r="W235" s="164">
        <f>ROUND(ROUND(V235,2)*(1+'General Inputs'!M$20)*(1-AB235)+'General Inputs'!M$28,2)</f>
        <v>0</v>
      </c>
      <c r="X235" s="164">
        <f>ROUND(ROUND(W235,2)*(1+'General Inputs'!N$20)*(1-AC235)+'General Inputs'!N$28,2)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outlineLevel="1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27"/>
        <v/>
      </c>
      <c r="M236" s="39"/>
      <c r="N236" s="162">
        <f t="shared" si="28"/>
        <v>0</v>
      </c>
      <c r="O236" s="162">
        <f t="shared" si="29"/>
        <v>0</v>
      </c>
      <c r="P236" s="162">
        <f t="shared" si="30"/>
        <v>0</v>
      </c>
      <c r="Q236" s="162">
        <f t="shared" si="31"/>
        <v>0</v>
      </c>
      <c r="R236" s="162">
        <f t="shared" si="32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outlineLevel="1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27"/>
        <v/>
      </c>
      <c r="M237" s="39"/>
      <c r="N237" s="162">
        <f t="shared" si="28"/>
        <v>0</v>
      </c>
      <c r="O237" s="162">
        <f t="shared" si="29"/>
        <v>0</v>
      </c>
      <c r="P237" s="162">
        <f t="shared" si="30"/>
        <v>0</v>
      </c>
      <c r="Q237" s="162">
        <f t="shared" si="31"/>
        <v>0</v>
      </c>
      <c r="R237" s="162">
        <f t="shared" si="32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outlineLevel="1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27"/>
        <v/>
      </c>
      <c r="M238" s="39"/>
      <c r="N238" s="162">
        <f t="shared" si="28"/>
        <v>0</v>
      </c>
      <c r="O238" s="162">
        <f t="shared" si="29"/>
        <v>0</v>
      </c>
      <c r="P238" s="162">
        <f t="shared" si="30"/>
        <v>0</v>
      </c>
      <c r="Q238" s="162">
        <f t="shared" si="31"/>
        <v>0</v>
      </c>
      <c r="R238" s="162">
        <f t="shared" si="32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outlineLevel="1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27"/>
        <v/>
      </c>
      <c r="M239" s="39"/>
      <c r="N239" s="162">
        <f t="shared" si="28"/>
        <v>0</v>
      </c>
      <c r="O239" s="162">
        <f t="shared" si="29"/>
        <v>0</v>
      </c>
      <c r="P239" s="162">
        <f t="shared" si="30"/>
        <v>0</v>
      </c>
      <c r="Q239" s="162">
        <f t="shared" si="31"/>
        <v>0</v>
      </c>
      <c r="R239" s="162">
        <f t="shared" si="32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outlineLevel="1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27"/>
        <v/>
      </c>
      <c r="M240" s="39"/>
      <c r="N240" s="162">
        <f t="shared" si="28"/>
        <v>0</v>
      </c>
      <c r="O240" s="162">
        <f t="shared" si="29"/>
        <v>0</v>
      </c>
      <c r="P240" s="162">
        <f t="shared" si="30"/>
        <v>0</v>
      </c>
      <c r="Q240" s="162">
        <f t="shared" si="31"/>
        <v>0</v>
      </c>
      <c r="R240" s="162">
        <f t="shared" si="32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outlineLevel="1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/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outlineLevel="1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/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outlineLevel="1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27"/>
        <v/>
      </c>
      <c r="M243" s="39"/>
      <c r="N243" s="162">
        <f t="shared" si="28"/>
        <v>0</v>
      </c>
      <c r="O243" s="162">
        <f t="shared" si="29"/>
        <v>0</v>
      </c>
      <c r="P243" s="162">
        <f t="shared" si="30"/>
        <v>0</v>
      </c>
      <c r="Q243" s="162">
        <f t="shared" si="31"/>
        <v>0</v>
      </c>
      <c r="R243" s="162">
        <f t="shared" si="32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outlineLevel="1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27"/>
        <v/>
      </c>
      <c r="M244" s="39"/>
      <c r="N244" s="162">
        <f t="shared" si="28"/>
        <v>0</v>
      </c>
      <c r="O244" s="162">
        <f t="shared" si="29"/>
        <v>0</v>
      </c>
      <c r="P244" s="162">
        <f t="shared" si="30"/>
        <v>0</v>
      </c>
      <c r="Q244" s="162">
        <f t="shared" si="31"/>
        <v>0</v>
      </c>
      <c r="R244" s="162">
        <f t="shared" si="32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outlineLevel="1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27"/>
        <v/>
      </c>
      <c r="M245" s="39"/>
      <c r="N245" s="162">
        <f t="shared" si="28"/>
        <v>0</v>
      </c>
      <c r="O245" s="162">
        <f t="shared" si="29"/>
        <v>0</v>
      </c>
      <c r="P245" s="162">
        <f t="shared" si="30"/>
        <v>0</v>
      </c>
      <c r="Q245" s="162">
        <f t="shared" si="31"/>
        <v>0</v>
      </c>
      <c r="R245" s="162">
        <f t="shared" si="32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outlineLevel="1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27"/>
        <v/>
      </c>
      <c r="M246" s="39"/>
      <c r="N246" s="162">
        <f t="shared" si="28"/>
        <v>0</v>
      </c>
      <c r="O246" s="162">
        <f t="shared" si="29"/>
        <v>0</v>
      </c>
      <c r="P246" s="162">
        <f t="shared" si="30"/>
        <v>0</v>
      </c>
      <c r="Q246" s="162">
        <f t="shared" si="31"/>
        <v>0</v>
      </c>
      <c r="R246" s="162">
        <f t="shared" si="32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outlineLevel="1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27"/>
        <v/>
      </c>
      <c r="M247" s="39"/>
      <c r="N247" s="162">
        <f t="shared" si="28"/>
        <v>0</v>
      </c>
      <c r="O247" s="162">
        <f t="shared" si="29"/>
        <v>0</v>
      </c>
      <c r="P247" s="162">
        <f t="shared" si="30"/>
        <v>0</v>
      </c>
      <c r="Q247" s="162">
        <f t="shared" si="31"/>
        <v>0</v>
      </c>
      <c r="R247" s="162">
        <f t="shared" si="32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outlineLevel="1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27"/>
        <v/>
      </c>
      <c r="M248" s="39"/>
      <c r="N248" s="162">
        <f t="shared" si="28"/>
        <v>0</v>
      </c>
      <c r="O248" s="162">
        <f t="shared" si="29"/>
        <v>0</v>
      </c>
      <c r="P248" s="162">
        <f t="shared" si="30"/>
        <v>0</v>
      </c>
      <c r="Q248" s="162">
        <f t="shared" si="31"/>
        <v>0</v>
      </c>
      <c r="R248" s="162">
        <f t="shared" si="32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outlineLevel="1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27"/>
        <v/>
      </c>
      <c r="M249" s="39"/>
      <c r="N249" s="162">
        <f t="shared" si="28"/>
        <v>0</v>
      </c>
      <c r="O249" s="162">
        <f t="shared" si="29"/>
        <v>0</v>
      </c>
      <c r="P249" s="162">
        <f t="shared" si="30"/>
        <v>0</v>
      </c>
      <c r="Q249" s="162">
        <f t="shared" si="31"/>
        <v>0</v>
      </c>
      <c r="R249" s="162">
        <f t="shared" si="32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outlineLevel="1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27"/>
        <v/>
      </c>
      <c r="M250" s="39"/>
      <c r="N250" s="162">
        <f t="shared" si="28"/>
        <v>0</v>
      </c>
      <c r="O250" s="162">
        <f t="shared" si="29"/>
        <v>0</v>
      </c>
      <c r="P250" s="162">
        <f t="shared" si="30"/>
        <v>0</v>
      </c>
      <c r="Q250" s="162">
        <f t="shared" si="31"/>
        <v>0</v>
      </c>
      <c r="R250" s="162">
        <f t="shared" si="32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outlineLevel="1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27"/>
        <v/>
      </c>
      <c r="M251" s="39"/>
      <c r="N251" s="162">
        <f t="shared" si="28"/>
        <v>0</v>
      </c>
      <c r="O251" s="162">
        <f t="shared" si="29"/>
        <v>0</v>
      </c>
      <c r="P251" s="162">
        <f t="shared" si="30"/>
        <v>0</v>
      </c>
      <c r="Q251" s="162">
        <f t="shared" si="31"/>
        <v>0</v>
      </c>
      <c r="R251" s="162">
        <f t="shared" si="32"/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outlineLevel="1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27"/>
        <v/>
      </c>
      <c r="M252" s="39"/>
      <c r="N252" s="162">
        <f t="shared" si="28"/>
        <v>0</v>
      </c>
      <c r="O252" s="162">
        <f t="shared" si="29"/>
        <v>0</v>
      </c>
      <c r="P252" s="162">
        <f t="shared" si="30"/>
        <v>0</v>
      </c>
      <c r="Q252" s="162">
        <f t="shared" si="31"/>
        <v>0</v>
      </c>
      <c r="R252" s="162">
        <f t="shared" si="32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outlineLevel="1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27"/>
        <v/>
      </c>
      <c r="M253" s="39"/>
      <c r="N253" s="162">
        <f t="shared" si="28"/>
        <v>0</v>
      </c>
      <c r="O253" s="162">
        <f t="shared" si="29"/>
        <v>0</v>
      </c>
      <c r="P253" s="162">
        <f t="shared" si="30"/>
        <v>0</v>
      </c>
      <c r="Q253" s="162">
        <f t="shared" si="31"/>
        <v>0</v>
      </c>
      <c r="R253" s="162">
        <f t="shared" si="32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outlineLevel="1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27"/>
        <v/>
      </c>
      <c r="M254" s="39"/>
      <c r="N254" s="162">
        <f t="shared" si="28"/>
        <v>0</v>
      </c>
      <c r="O254" s="162">
        <f t="shared" si="29"/>
        <v>0</v>
      </c>
      <c r="P254" s="162">
        <f t="shared" si="30"/>
        <v>0</v>
      </c>
      <c r="Q254" s="162">
        <f t="shared" si="31"/>
        <v>0</v>
      </c>
      <c r="R254" s="162">
        <f t="shared" si="32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outlineLevel="1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27"/>
        <v/>
      </c>
      <c r="M255" s="39"/>
      <c r="N255" s="162">
        <f t="shared" si="28"/>
        <v>0</v>
      </c>
      <c r="O255" s="162">
        <f t="shared" si="29"/>
        <v>0</v>
      </c>
      <c r="P255" s="162">
        <f t="shared" si="30"/>
        <v>0</v>
      </c>
      <c r="Q255" s="162">
        <f t="shared" si="31"/>
        <v>0</v>
      </c>
      <c r="R255" s="162">
        <f t="shared" si="32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outlineLevel="1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27"/>
        <v/>
      </c>
      <c r="M256" s="39"/>
      <c r="N256" s="162">
        <f t="shared" si="28"/>
        <v>0</v>
      </c>
      <c r="O256" s="162">
        <f t="shared" si="29"/>
        <v>0</v>
      </c>
      <c r="P256" s="162">
        <f t="shared" si="30"/>
        <v>0</v>
      </c>
      <c r="Q256" s="162">
        <f t="shared" si="31"/>
        <v>0</v>
      </c>
      <c r="R256" s="162">
        <f t="shared" si="32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outlineLevel="1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27"/>
        <v/>
      </c>
      <c r="M257" s="39"/>
      <c r="N257" s="162">
        <f t="shared" si="28"/>
        <v>0</v>
      </c>
      <c r="O257" s="162">
        <f t="shared" si="29"/>
        <v>0</v>
      </c>
      <c r="P257" s="162">
        <f t="shared" si="30"/>
        <v>0</v>
      </c>
      <c r="Q257" s="162">
        <f t="shared" si="31"/>
        <v>0</v>
      </c>
      <c r="R257" s="162">
        <f t="shared" si="32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outlineLevel="1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27"/>
        <v/>
      </c>
      <c r="M258" s="39"/>
      <c r="N258" s="162">
        <f t="shared" si="28"/>
        <v>0</v>
      </c>
      <c r="O258" s="162">
        <f t="shared" si="29"/>
        <v>0</v>
      </c>
      <c r="P258" s="162">
        <f t="shared" si="30"/>
        <v>0</v>
      </c>
      <c r="Q258" s="162">
        <f t="shared" si="31"/>
        <v>0</v>
      </c>
      <c r="R258" s="162">
        <f t="shared" si="32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outlineLevel="1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27"/>
        <v/>
      </c>
      <c r="M259" s="39"/>
      <c r="N259" s="162">
        <f t="shared" si="28"/>
        <v>0</v>
      </c>
      <c r="O259" s="162">
        <f t="shared" si="29"/>
        <v>0</v>
      </c>
      <c r="P259" s="162">
        <f t="shared" si="30"/>
        <v>0</v>
      </c>
      <c r="Q259" s="162">
        <f t="shared" si="31"/>
        <v>0</v>
      </c>
      <c r="R259" s="162">
        <f t="shared" si="32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outlineLevel="1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27"/>
        <v/>
      </c>
      <c r="M260" s="39"/>
      <c r="N260" s="162">
        <f t="shared" si="28"/>
        <v>0</v>
      </c>
      <c r="O260" s="162">
        <f t="shared" si="29"/>
        <v>0</v>
      </c>
      <c r="P260" s="162">
        <f t="shared" si="30"/>
        <v>0</v>
      </c>
      <c r="Q260" s="162">
        <f t="shared" si="31"/>
        <v>0</v>
      </c>
      <c r="R260" s="162">
        <f t="shared" si="32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outlineLevel="1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27"/>
        <v/>
      </c>
      <c r="M261" s="39"/>
      <c r="N261" s="162">
        <f t="shared" si="28"/>
        <v>0</v>
      </c>
      <c r="O261" s="162">
        <f t="shared" si="29"/>
        <v>0</v>
      </c>
      <c r="P261" s="162">
        <f t="shared" si="30"/>
        <v>0</v>
      </c>
      <c r="Q261" s="162">
        <f t="shared" si="31"/>
        <v>0</v>
      </c>
      <c r="R261" s="162">
        <f t="shared" si="32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outlineLevel="1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27"/>
        <v/>
      </c>
      <c r="M262" s="39"/>
      <c r="N262" s="162">
        <f t="shared" si="28"/>
        <v>0</v>
      </c>
      <c r="O262" s="162">
        <f t="shared" si="29"/>
        <v>0</v>
      </c>
      <c r="P262" s="162">
        <f t="shared" si="30"/>
        <v>0</v>
      </c>
      <c r="Q262" s="162">
        <f t="shared" si="31"/>
        <v>0</v>
      </c>
      <c r="R262" s="162">
        <f t="shared" si="32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outlineLevel="1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1"/>
      <c r="J263" s="93">
        <f t="shared" ref="J263:J305" si="34">_xlfn.IFNA(INDEX($T263:$X263,1,MATCH(forecastyear,$T$5:$X$5,0)),0)</f>
        <v>0</v>
      </c>
      <c r="K263" s="161"/>
      <c r="L263" s="161" t="str">
        <f t="shared" si="27"/>
        <v/>
      </c>
      <c r="M263" s="39"/>
      <c r="N263" s="162">
        <f t="shared" si="28"/>
        <v>0</v>
      </c>
      <c r="O263" s="162">
        <f t="shared" si="29"/>
        <v>0</v>
      </c>
      <c r="P263" s="162">
        <f t="shared" si="30"/>
        <v>0</v>
      </c>
      <c r="Q263" s="162">
        <f t="shared" si="31"/>
        <v>0</v>
      </c>
      <c r="R263" s="162">
        <f t="shared" si="32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outlineLevel="1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3"/>
        <v>0</v>
      </c>
      <c r="I264" s="161"/>
      <c r="J264" s="93">
        <f t="shared" si="34"/>
        <v>0</v>
      </c>
      <c r="K264" s="161"/>
      <c r="L264" s="161" t="str">
        <f t="shared" ref="L264:L305" si="35">IF(C264="","",IF(H264&gt;J264,"NON-COMPLIANT","COMPLIANT"))</f>
        <v/>
      </c>
      <c r="M264" s="39"/>
      <c r="N264" s="162">
        <f t="shared" ref="N264:N305" si="36">T264</f>
        <v>0</v>
      </c>
      <c r="O264" s="162">
        <f t="shared" ref="O264:O305" si="37">U264</f>
        <v>0</v>
      </c>
      <c r="P264" s="162">
        <f t="shared" ref="P264:P305" si="38">V264</f>
        <v>0</v>
      </c>
      <c r="Q264" s="162">
        <f t="shared" ref="Q264:Q305" si="39">W264</f>
        <v>0</v>
      </c>
      <c r="R264" s="162">
        <f t="shared" ref="R264:R305" si="40">X264</f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outlineLevel="1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3"/>
        <v>0</v>
      </c>
      <c r="I265" s="161"/>
      <c r="J265" s="93">
        <f t="shared" si="34"/>
        <v>0</v>
      </c>
      <c r="K265" s="161"/>
      <c r="L265" s="161" t="str">
        <f t="shared" si="35"/>
        <v/>
      </c>
      <c r="M265" s="39"/>
      <c r="N265" s="162">
        <f t="shared" si="36"/>
        <v>0</v>
      </c>
      <c r="O265" s="162">
        <f t="shared" si="37"/>
        <v>0</v>
      </c>
      <c r="P265" s="162">
        <f t="shared" si="38"/>
        <v>0</v>
      </c>
      <c r="Q265" s="162">
        <f t="shared" si="39"/>
        <v>0</v>
      </c>
      <c r="R265" s="162">
        <f t="shared" si="40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outlineLevel="1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3"/>
        <v>0</v>
      </c>
      <c r="I266" s="161"/>
      <c r="J266" s="93">
        <f t="shared" si="34"/>
        <v>0</v>
      </c>
      <c r="K266" s="161"/>
      <c r="L266" s="161" t="str">
        <f t="shared" si="35"/>
        <v/>
      </c>
      <c r="M266" s="39"/>
      <c r="N266" s="162">
        <f t="shared" si="36"/>
        <v>0</v>
      </c>
      <c r="O266" s="162">
        <f t="shared" si="37"/>
        <v>0</v>
      </c>
      <c r="P266" s="162">
        <f t="shared" si="38"/>
        <v>0</v>
      </c>
      <c r="Q266" s="162">
        <f t="shared" si="39"/>
        <v>0</v>
      </c>
      <c r="R266" s="162">
        <f t="shared" si="40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outlineLevel="1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3"/>
        <v>0</v>
      </c>
      <c r="I267" s="161"/>
      <c r="J267" s="93">
        <f t="shared" si="34"/>
        <v>0</v>
      </c>
      <c r="K267" s="161"/>
      <c r="L267" s="161" t="str">
        <f t="shared" si="35"/>
        <v/>
      </c>
      <c r="M267" s="39"/>
      <c r="N267" s="162">
        <f t="shared" si="36"/>
        <v>0</v>
      </c>
      <c r="O267" s="162">
        <f t="shared" si="37"/>
        <v>0</v>
      </c>
      <c r="P267" s="162">
        <f t="shared" si="38"/>
        <v>0</v>
      </c>
      <c r="Q267" s="162">
        <f t="shared" si="39"/>
        <v>0</v>
      </c>
      <c r="R267" s="162">
        <f t="shared" si="40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outlineLevel="1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3"/>
        <v>0</v>
      </c>
      <c r="I268" s="161"/>
      <c r="J268" s="93">
        <f t="shared" si="34"/>
        <v>0</v>
      </c>
      <c r="K268" s="161"/>
      <c r="L268" s="161" t="str">
        <f t="shared" si="35"/>
        <v/>
      </c>
      <c r="M268" s="39"/>
      <c r="N268" s="162">
        <f t="shared" si="36"/>
        <v>0</v>
      </c>
      <c r="O268" s="162">
        <f t="shared" si="37"/>
        <v>0</v>
      </c>
      <c r="P268" s="162">
        <f t="shared" si="38"/>
        <v>0</v>
      </c>
      <c r="Q268" s="162">
        <f t="shared" si="39"/>
        <v>0</v>
      </c>
      <c r="R268" s="162">
        <f t="shared" si="40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outlineLevel="1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3"/>
        <v>0</v>
      </c>
      <c r="I269" s="161"/>
      <c r="J269" s="93">
        <f t="shared" si="34"/>
        <v>0</v>
      </c>
      <c r="K269" s="161"/>
      <c r="L269" s="161" t="str">
        <f t="shared" si="35"/>
        <v/>
      </c>
      <c r="M269" s="39"/>
      <c r="N269" s="162">
        <f t="shared" si="36"/>
        <v>0</v>
      </c>
      <c r="O269" s="162">
        <f t="shared" si="37"/>
        <v>0</v>
      </c>
      <c r="P269" s="162">
        <f t="shared" si="38"/>
        <v>0</v>
      </c>
      <c r="Q269" s="162">
        <f t="shared" si="39"/>
        <v>0</v>
      </c>
      <c r="R269" s="162">
        <f t="shared" si="40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outlineLevel="1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3"/>
        <v>0</v>
      </c>
      <c r="I270" s="161"/>
      <c r="J270" s="93">
        <f t="shared" si="34"/>
        <v>0</v>
      </c>
      <c r="K270" s="161"/>
      <c r="L270" s="161" t="str">
        <f t="shared" si="35"/>
        <v/>
      </c>
      <c r="M270" s="39"/>
      <c r="N270" s="162">
        <f t="shared" si="36"/>
        <v>0</v>
      </c>
      <c r="O270" s="162">
        <f t="shared" si="37"/>
        <v>0</v>
      </c>
      <c r="P270" s="162">
        <f t="shared" si="38"/>
        <v>0</v>
      </c>
      <c r="Q270" s="162">
        <f t="shared" si="39"/>
        <v>0</v>
      </c>
      <c r="R270" s="162">
        <f t="shared" si="40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outlineLevel="1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3"/>
        <v>0</v>
      </c>
      <c r="I271" s="161"/>
      <c r="J271" s="93">
        <f t="shared" si="34"/>
        <v>0</v>
      </c>
      <c r="K271" s="161"/>
      <c r="L271" s="161" t="str">
        <f t="shared" si="35"/>
        <v/>
      </c>
      <c r="M271" s="39"/>
      <c r="N271" s="162">
        <f t="shared" si="36"/>
        <v>0</v>
      </c>
      <c r="O271" s="162">
        <f t="shared" si="37"/>
        <v>0</v>
      </c>
      <c r="P271" s="162">
        <f t="shared" si="38"/>
        <v>0</v>
      </c>
      <c r="Q271" s="162">
        <f t="shared" si="39"/>
        <v>0</v>
      </c>
      <c r="R271" s="162">
        <f t="shared" si="40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outlineLevel="1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3"/>
        <v>0</v>
      </c>
      <c r="I272" s="161"/>
      <c r="J272" s="93">
        <f t="shared" si="34"/>
        <v>0</v>
      </c>
      <c r="K272" s="161"/>
      <c r="L272" s="161" t="str">
        <f t="shared" si="35"/>
        <v/>
      </c>
      <c r="M272" s="39"/>
      <c r="N272" s="162">
        <f t="shared" si="36"/>
        <v>0</v>
      </c>
      <c r="O272" s="162">
        <f t="shared" si="37"/>
        <v>0</v>
      </c>
      <c r="P272" s="162">
        <f t="shared" si="38"/>
        <v>0</v>
      </c>
      <c r="Q272" s="162">
        <f t="shared" si="39"/>
        <v>0</v>
      </c>
      <c r="R272" s="162">
        <f t="shared" si="40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outlineLevel="1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3"/>
        <v>0</v>
      </c>
      <c r="I273" s="161"/>
      <c r="J273" s="93">
        <f t="shared" si="34"/>
        <v>0</v>
      </c>
      <c r="K273" s="161"/>
      <c r="L273" s="161" t="str">
        <f t="shared" si="35"/>
        <v/>
      </c>
      <c r="M273" s="39"/>
      <c r="N273" s="162">
        <f t="shared" si="36"/>
        <v>0</v>
      </c>
      <c r="O273" s="162">
        <f t="shared" si="37"/>
        <v>0</v>
      </c>
      <c r="P273" s="162">
        <f t="shared" si="38"/>
        <v>0</v>
      </c>
      <c r="Q273" s="162">
        <f t="shared" si="39"/>
        <v>0</v>
      </c>
      <c r="R273" s="162">
        <f t="shared" si="40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outlineLevel="1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3"/>
        <v>0</v>
      </c>
      <c r="I274" s="161"/>
      <c r="J274" s="93">
        <f t="shared" si="34"/>
        <v>0</v>
      </c>
      <c r="K274" s="161"/>
      <c r="L274" s="161" t="str">
        <f t="shared" si="35"/>
        <v/>
      </c>
      <c r="M274" s="39"/>
      <c r="N274" s="162">
        <f t="shared" si="36"/>
        <v>0</v>
      </c>
      <c r="O274" s="162">
        <f t="shared" si="37"/>
        <v>0</v>
      </c>
      <c r="P274" s="162">
        <f t="shared" si="38"/>
        <v>0</v>
      </c>
      <c r="Q274" s="162">
        <f t="shared" si="39"/>
        <v>0</v>
      </c>
      <c r="R274" s="162">
        <f t="shared" si="40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outlineLevel="1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3"/>
        <v>0</v>
      </c>
      <c r="I275" s="161"/>
      <c r="J275" s="93">
        <f t="shared" si="34"/>
        <v>0</v>
      </c>
      <c r="K275" s="161"/>
      <c r="L275" s="161" t="str">
        <f t="shared" si="35"/>
        <v/>
      </c>
      <c r="M275" s="39"/>
      <c r="N275" s="162">
        <f t="shared" si="36"/>
        <v>0</v>
      </c>
      <c r="O275" s="162">
        <f t="shared" si="37"/>
        <v>0</v>
      </c>
      <c r="P275" s="162">
        <f t="shared" si="38"/>
        <v>0</v>
      </c>
      <c r="Q275" s="162">
        <f t="shared" si="39"/>
        <v>0</v>
      </c>
      <c r="R275" s="162">
        <f t="shared" si="40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outlineLevel="1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3"/>
        <v>0</v>
      </c>
      <c r="I276" s="161"/>
      <c r="J276" s="93">
        <f t="shared" si="34"/>
        <v>0</v>
      </c>
      <c r="K276" s="161"/>
      <c r="L276" s="161" t="str">
        <f t="shared" si="35"/>
        <v/>
      </c>
      <c r="M276" s="39"/>
      <c r="N276" s="162">
        <f t="shared" si="36"/>
        <v>0</v>
      </c>
      <c r="O276" s="162">
        <f t="shared" si="37"/>
        <v>0</v>
      </c>
      <c r="P276" s="162">
        <f t="shared" si="38"/>
        <v>0</v>
      </c>
      <c r="Q276" s="162">
        <f t="shared" si="39"/>
        <v>0</v>
      </c>
      <c r="R276" s="162">
        <f t="shared" si="40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outlineLevel="1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3"/>
        <v>0</v>
      </c>
      <c r="I277" s="161"/>
      <c r="J277" s="93">
        <f t="shared" si="34"/>
        <v>0</v>
      </c>
      <c r="K277" s="161"/>
      <c r="L277" s="161" t="str">
        <f t="shared" si="35"/>
        <v/>
      </c>
      <c r="M277" s="39"/>
      <c r="N277" s="162">
        <f t="shared" si="36"/>
        <v>0</v>
      </c>
      <c r="O277" s="162">
        <f t="shared" si="37"/>
        <v>0</v>
      </c>
      <c r="P277" s="162">
        <f t="shared" si="38"/>
        <v>0</v>
      </c>
      <c r="Q277" s="162">
        <f t="shared" si="39"/>
        <v>0</v>
      </c>
      <c r="R277" s="162">
        <f t="shared" si="40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outlineLevel="1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3"/>
        <v>0</v>
      </c>
      <c r="I278" s="161"/>
      <c r="J278" s="93">
        <f t="shared" si="34"/>
        <v>0</v>
      </c>
      <c r="K278" s="161"/>
      <c r="L278" s="161" t="str">
        <f t="shared" si="35"/>
        <v/>
      </c>
      <c r="M278" s="39"/>
      <c r="N278" s="162">
        <f t="shared" si="36"/>
        <v>0</v>
      </c>
      <c r="O278" s="162">
        <f t="shared" si="37"/>
        <v>0</v>
      </c>
      <c r="P278" s="162">
        <f t="shared" si="38"/>
        <v>0</v>
      </c>
      <c r="Q278" s="162">
        <f t="shared" si="39"/>
        <v>0</v>
      </c>
      <c r="R278" s="162">
        <f t="shared" si="40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outlineLevel="1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3"/>
        <v>0</v>
      </c>
      <c r="I279" s="161"/>
      <c r="J279" s="93">
        <f t="shared" si="34"/>
        <v>0</v>
      </c>
      <c r="K279" s="161"/>
      <c r="L279" s="161" t="str">
        <f t="shared" si="35"/>
        <v/>
      </c>
      <c r="M279" s="39"/>
      <c r="N279" s="162">
        <f t="shared" si="36"/>
        <v>0</v>
      </c>
      <c r="O279" s="162">
        <f t="shared" si="37"/>
        <v>0</v>
      </c>
      <c r="P279" s="162">
        <f t="shared" si="38"/>
        <v>0</v>
      </c>
      <c r="Q279" s="162">
        <f t="shared" si="39"/>
        <v>0</v>
      </c>
      <c r="R279" s="162">
        <f t="shared" si="40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outlineLevel="1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3"/>
        <v>0</v>
      </c>
      <c r="I280" s="161"/>
      <c r="J280" s="93">
        <f t="shared" si="34"/>
        <v>0</v>
      </c>
      <c r="K280" s="161"/>
      <c r="L280" s="161" t="str">
        <f t="shared" si="35"/>
        <v/>
      </c>
      <c r="M280" s="39"/>
      <c r="N280" s="162">
        <f t="shared" si="36"/>
        <v>0</v>
      </c>
      <c r="O280" s="162">
        <f t="shared" si="37"/>
        <v>0</v>
      </c>
      <c r="P280" s="162">
        <f t="shared" si="38"/>
        <v>0</v>
      </c>
      <c r="Q280" s="162">
        <f t="shared" si="39"/>
        <v>0</v>
      </c>
      <c r="R280" s="162">
        <f t="shared" si="40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outlineLevel="1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3"/>
        <v>0</v>
      </c>
      <c r="I281" s="161"/>
      <c r="J281" s="93">
        <f t="shared" si="34"/>
        <v>0</v>
      </c>
      <c r="K281" s="161"/>
      <c r="L281" s="161" t="str">
        <f t="shared" si="35"/>
        <v/>
      </c>
      <c r="M281" s="39"/>
      <c r="N281" s="162">
        <f t="shared" si="36"/>
        <v>0</v>
      </c>
      <c r="O281" s="162">
        <f t="shared" si="37"/>
        <v>0</v>
      </c>
      <c r="P281" s="162">
        <f t="shared" si="38"/>
        <v>0</v>
      </c>
      <c r="Q281" s="162">
        <f t="shared" si="39"/>
        <v>0</v>
      </c>
      <c r="R281" s="162">
        <f t="shared" si="40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outlineLevel="1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3"/>
        <v>0</v>
      </c>
      <c r="I282" s="161"/>
      <c r="J282" s="93">
        <f t="shared" si="34"/>
        <v>0</v>
      </c>
      <c r="K282" s="161"/>
      <c r="L282" s="161" t="str">
        <f t="shared" si="35"/>
        <v/>
      </c>
      <c r="M282" s="39"/>
      <c r="N282" s="162">
        <f t="shared" si="36"/>
        <v>0</v>
      </c>
      <c r="O282" s="162">
        <f t="shared" si="37"/>
        <v>0</v>
      </c>
      <c r="P282" s="162">
        <f t="shared" si="38"/>
        <v>0</v>
      </c>
      <c r="Q282" s="162">
        <f t="shared" si="39"/>
        <v>0</v>
      </c>
      <c r="R282" s="162">
        <f t="shared" si="40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outlineLevel="1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3"/>
        <v>0</v>
      </c>
      <c r="I283" s="161"/>
      <c r="J283" s="93">
        <f t="shared" si="34"/>
        <v>0</v>
      </c>
      <c r="K283" s="161"/>
      <c r="L283" s="161" t="str">
        <f t="shared" si="35"/>
        <v/>
      </c>
      <c r="M283" s="39"/>
      <c r="N283" s="162">
        <f t="shared" si="36"/>
        <v>0</v>
      </c>
      <c r="O283" s="162">
        <f t="shared" si="37"/>
        <v>0</v>
      </c>
      <c r="P283" s="162">
        <f t="shared" si="38"/>
        <v>0</v>
      </c>
      <c r="Q283" s="162">
        <f t="shared" si="39"/>
        <v>0</v>
      </c>
      <c r="R283" s="162">
        <f t="shared" si="40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outlineLevel="1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3"/>
        <v>0</v>
      </c>
      <c r="I284" s="161"/>
      <c r="J284" s="93">
        <f t="shared" si="34"/>
        <v>0</v>
      </c>
      <c r="K284" s="161"/>
      <c r="L284" s="161" t="str">
        <f t="shared" si="35"/>
        <v/>
      </c>
      <c r="M284" s="39"/>
      <c r="N284" s="162">
        <f t="shared" si="36"/>
        <v>0</v>
      </c>
      <c r="O284" s="162">
        <f t="shared" si="37"/>
        <v>0</v>
      </c>
      <c r="P284" s="162">
        <f t="shared" si="38"/>
        <v>0</v>
      </c>
      <c r="Q284" s="162">
        <f t="shared" si="39"/>
        <v>0</v>
      </c>
      <c r="R284" s="162">
        <f t="shared" si="40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outlineLevel="1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3"/>
        <v>0</v>
      </c>
      <c r="I285" s="161"/>
      <c r="J285" s="93">
        <f t="shared" si="34"/>
        <v>0</v>
      </c>
      <c r="K285" s="161"/>
      <c r="L285" s="161" t="str">
        <f t="shared" si="35"/>
        <v/>
      </c>
      <c r="M285" s="39"/>
      <c r="N285" s="162">
        <f t="shared" si="36"/>
        <v>0</v>
      </c>
      <c r="O285" s="162">
        <f t="shared" si="37"/>
        <v>0</v>
      </c>
      <c r="P285" s="162">
        <f t="shared" si="38"/>
        <v>0</v>
      </c>
      <c r="Q285" s="162">
        <f t="shared" si="39"/>
        <v>0</v>
      </c>
      <c r="R285" s="162">
        <f t="shared" si="40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outlineLevel="1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3"/>
        <v>0</v>
      </c>
      <c r="I286" s="161"/>
      <c r="J286" s="93">
        <f t="shared" si="34"/>
        <v>0</v>
      </c>
      <c r="K286" s="161"/>
      <c r="L286" s="161" t="str">
        <f t="shared" si="35"/>
        <v/>
      </c>
      <c r="M286" s="39"/>
      <c r="N286" s="162">
        <f t="shared" si="36"/>
        <v>0</v>
      </c>
      <c r="O286" s="162">
        <f t="shared" si="37"/>
        <v>0</v>
      </c>
      <c r="P286" s="162">
        <f t="shared" si="38"/>
        <v>0</v>
      </c>
      <c r="Q286" s="162">
        <f t="shared" si="39"/>
        <v>0</v>
      </c>
      <c r="R286" s="162">
        <f t="shared" si="40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outlineLevel="1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3"/>
        <v>0</v>
      </c>
      <c r="I287" s="161"/>
      <c r="J287" s="93">
        <f t="shared" si="34"/>
        <v>0</v>
      </c>
      <c r="K287" s="161"/>
      <c r="L287" s="161" t="str">
        <f t="shared" si="35"/>
        <v/>
      </c>
      <c r="M287" s="39"/>
      <c r="N287" s="162">
        <f t="shared" si="36"/>
        <v>0</v>
      </c>
      <c r="O287" s="162">
        <f t="shared" si="37"/>
        <v>0</v>
      </c>
      <c r="P287" s="162">
        <f t="shared" si="38"/>
        <v>0</v>
      </c>
      <c r="Q287" s="162">
        <f t="shared" si="39"/>
        <v>0</v>
      </c>
      <c r="R287" s="162">
        <f t="shared" si="40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outlineLevel="1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3"/>
        <v>0</v>
      </c>
      <c r="I288" s="161"/>
      <c r="J288" s="93">
        <f t="shared" si="34"/>
        <v>0</v>
      </c>
      <c r="K288" s="161"/>
      <c r="L288" s="161" t="str">
        <f t="shared" si="35"/>
        <v/>
      </c>
      <c r="M288" s="39"/>
      <c r="N288" s="162">
        <f t="shared" si="36"/>
        <v>0</v>
      </c>
      <c r="O288" s="162">
        <f t="shared" si="37"/>
        <v>0</v>
      </c>
      <c r="P288" s="162">
        <f t="shared" si="38"/>
        <v>0</v>
      </c>
      <c r="Q288" s="162">
        <f t="shared" si="39"/>
        <v>0</v>
      </c>
      <c r="R288" s="162">
        <f t="shared" si="40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outlineLevel="1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3"/>
        <v>0</v>
      </c>
      <c r="I289" s="161"/>
      <c r="J289" s="93">
        <f t="shared" si="34"/>
        <v>0</v>
      </c>
      <c r="K289" s="161"/>
      <c r="L289" s="161" t="str">
        <f t="shared" si="35"/>
        <v/>
      </c>
      <c r="M289" s="39"/>
      <c r="N289" s="162">
        <f t="shared" si="36"/>
        <v>0</v>
      </c>
      <c r="O289" s="162">
        <f t="shared" si="37"/>
        <v>0</v>
      </c>
      <c r="P289" s="162">
        <f t="shared" si="38"/>
        <v>0</v>
      </c>
      <c r="Q289" s="162">
        <f t="shared" si="39"/>
        <v>0</v>
      </c>
      <c r="R289" s="162">
        <f t="shared" si="40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outlineLevel="1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3"/>
        <v>0</v>
      </c>
      <c r="I290" s="161"/>
      <c r="J290" s="93">
        <f t="shared" si="34"/>
        <v>0</v>
      </c>
      <c r="K290" s="161"/>
      <c r="L290" s="161" t="str">
        <f t="shared" si="35"/>
        <v/>
      </c>
      <c r="M290" s="39"/>
      <c r="N290" s="162">
        <f t="shared" si="36"/>
        <v>0</v>
      </c>
      <c r="O290" s="162">
        <f t="shared" si="37"/>
        <v>0</v>
      </c>
      <c r="P290" s="162">
        <f t="shared" si="38"/>
        <v>0</v>
      </c>
      <c r="Q290" s="162">
        <f t="shared" si="39"/>
        <v>0</v>
      </c>
      <c r="R290" s="162">
        <f t="shared" si="40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outlineLevel="1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3"/>
        <v>0</v>
      </c>
      <c r="I291" s="161"/>
      <c r="J291" s="93">
        <f t="shared" si="34"/>
        <v>0</v>
      </c>
      <c r="K291" s="161"/>
      <c r="L291" s="161" t="str">
        <f t="shared" si="35"/>
        <v/>
      </c>
      <c r="M291" s="39"/>
      <c r="N291" s="162">
        <f t="shared" si="36"/>
        <v>0</v>
      </c>
      <c r="O291" s="162">
        <f t="shared" si="37"/>
        <v>0</v>
      </c>
      <c r="P291" s="162">
        <f t="shared" si="38"/>
        <v>0</v>
      </c>
      <c r="Q291" s="162">
        <f t="shared" si="39"/>
        <v>0</v>
      </c>
      <c r="R291" s="162">
        <f t="shared" si="40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outlineLevel="1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3"/>
        <v>0</v>
      </c>
      <c r="I292" s="161"/>
      <c r="J292" s="93">
        <f t="shared" si="34"/>
        <v>0</v>
      </c>
      <c r="K292" s="161"/>
      <c r="L292" s="161" t="str">
        <f t="shared" si="35"/>
        <v/>
      </c>
      <c r="M292" s="39"/>
      <c r="N292" s="162">
        <f t="shared" si="36"/>
        <v>0</v>
      </c>
      <c r="O292" s="162">
        <f t="shared" si="37"/>
        <v>0</v>
      </c>
      <c r="P292" s="162">
        <f t="shared" si="38"/>
        <v>0</v>
      </c>
      <c r="Q292" s="162">
        <f t="shared" si="39"/>
        <v>0</v>
      </c>
      <c r="R292" s="162">
        <f t="shared" si="40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outlineLevel="1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outlineLevel="1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outlineLevel="1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outlineLevel="1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outlineLevel="1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outlineLevel="1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outlineLevel="1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outlineLevel="1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outlineLevel="1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outlineLevel="1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outlineLevel="1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outlineLevel="1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outlineLevel="1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x14ac:dyDescent="0.2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3"/>
      <c r="N310" s="168"/>
      <c r="O310" s="168"/>
      <c r="P310" s="168"/>
      <c r="Q310" s="168"/>
      <c r="R310" s="168"/>
    </row>
    <row r="311" spans="1:35" hidden="1" x14ac:dyDescent="0.2">
      <c r="M311" s="163"/>
      <c r="N311" s="168"/>
      <c r="O311" s="168"/>
      <c r="P311" s="168"/>
      <c r="Q311" s="168"/>
      <c r="R311" s="168"/>
    </row>
    <row r="312" spans="1:35" hidden="1" x14ac:dyDescent="0.2">
      <c r="M312" s="163"/>
      <c r="N312" s="168"/>
      <c r="O312" s="168"/>
      <c r="P312" s="168"/>
      <c r="Q312" s="168"/>
      <c r="R312" s="168"/>
    </row>
    <row r="313" spans="1:35" hidden="1" x14ac:dyDescent="0.2">
      <c r="M313" s="163"/>
      <c r="N313" s="168"/>
      <c r="O313" s="168"/>
      <c r="P313" s="168"/>
      <c r="Q313" s="168"/>
      <c r="R313" s="168"/>
    </row>
    <row r="314" spans="1:35" hidden="1" x14ac:dyDescent="0.2">
      <c r="M314" s="163"/>
      <c r="N314" s="168"/>
      <c r="O314" s="168"/>
      <c r="P314" s="168"/>
      <c r="Q314" s="168"/>
      <c r="R314" s="168"/>
    </row>
    <row r="315" spans="1:35" hidden="1" x14ac:dyDescent="0.2">
      <c r="M315" s="163"/>
      <c r="N315" s="168"/>
      <c r="O315" s="168"/>
      <c r="P315" s="168"/>
      <c r="Q315" s="168"/>
      <c r="R315" s="168"/>
    </row>
    <row r="316" spans="1:35" hidden="1" x14ac:dyDescent="0.2">
      <c r="M316" s="163"/>
      <c r="N316" s="168"/>
      <c r="O316" s="168"/>
      <c r="P316" s="168"/>
      <c r="Q316" s="168"/>
      <c r="R316" s="168"/>
    </row>
    <row r="317" spans="1:35" hidden="1" x14ac:dyDescent="0.2">
      <c r="M317" s="167"/>
      <c r="N317" s="73"/>
      <c r="O317" s="167"/>
      <c r="P317" s="167"/>
      <c r="Q317" s="167"/>
      <c r="R317" s="167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9"/>
      <c r="N319" s="169"/>
      <c r="O319" s="169"/>
      <c r="P319" s="169"/>
      <c r="Q319" s="169"/>
      <c r="R319" s="169"/>
    </row>
    <row r="320" spans="1:35" hidden="1" x14ac:dyDescent="0.2">
      <c r="M320" s="169"/>
      <c r="N320" s="169"/>
      <c r="O320" s="169"/>
      <c r="P320" s="169"/>
      <c r="Q320" s="169"/>
      <c r="R320" s="169"/>
    </row>
    <row r="321" spans="13:18" hidden="1" x14ac:dyDescent="0.2">
      <c r="M321" s="169"/>
      <c r="N321" s="169"/>
      <c r="O321" s="169"/>
      <c r="P321" s="169"/>
      <c r="Q321" s="169"/>
      <c r="R321" s="169"/>
    </row>
    <row r="322" spans="13:18" hidden="1" x14ac:dyDescent="0.2">
      <c r="M322" s="169"/>
      <c r="N322" s="169"/>
      <c r="O322" s="169"/>
      <c r="P322" s="169"/>
      <c r="Q322" s="169"/>
      <c r="R322" s="169"/>
    </row>
    <row r="323" spans="13:18" hidden="1" x14ac:dyDescent="0.2">
      <c r="M323" s="169"/>
      <c r="N323" s="169"/>
      <c r="O323" s="169"/>
      <c r="P323" s="169"/>
      <c r="Q323" s="169"/>
      <c r="R323" s="169"/>
    </row>
    <row r="324" spans="13:18" hidden="1" x14ac:dyDescent="0.2">
      <c r="M324" s="169"/>
      <c r="N324" s="169"/>
      <c r="O324" s="169"/>
      <c r="P324" s="169"/>
      <c r="Q324" s="169"/>
      <c r="R324" s="169"/>
    </row>
    <row r="325" spans="13:18" hidden="1" x14ac:dyDescent="0.2">
      <c r="M325" s="169"/>
      <c r="N325" s="169"/>
      <c r="O325" s="169"/>
      <c r="P325" s="169"/>
      <c r="Q325" s="169"/>
      <c r="R325" s="169"/>
    </row>
    <row r="326" spans="13:18" hidden="1" x14ac:dyDescent="0.2">
      <c r="M326" s="166"/>
      <c r="N326" s="49"/>
      <c r="O326" s="166"/>
      <c r="P326" s="166"/>
      <c r="Q326" s="166"/>
      <c r="R326" s="166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E36:E305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F36:F305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V7" sqref="V7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7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United Energy 2023–24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258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4" t="s">
        <v>203</v>
      </c>
      <c r="P4" s="244"/>
      <c r="Q4" s="244"/>
      <c r="R4" s="244"/>
      <c r="S4" s="244"/>
      <c r="T4" s="23"/>
      <c r="U4" s="244" t="s">
        <v>204</v>
      </c>
      <c r="V4" s="244"/>
      <c r="W4" s="244"/>
      <c r="X4" s="244"/>
      <c r="Y4" s="244"/>
      <c r="Z4" s="24"/>
      <c r="AA4" s="244" t="s">
        <v>205</v>
      </c>
      <c r="AB4" s="244"/>
      <c r="AC4" s="244"/>
      <c r="AD4" s="244"/>
      <c r="AE4" s="22"/>
      <c r="AF4" s="22"/>
      <c r="AH4" s="22"/>
      <c r="AI4" s="22"/>
      <c r="AJ4" s="22"/>
    </row>
    <row r="5" spans="1:36" ht="12.75" x14ac:dyDescent="0.2">
      <c r="A5" s="25"/>
      <c r="B5" s="26" t="s">
        <v>128</v>
      </c>
      <c r="C5" s="25"/>
      <c r="D5" s="27" t="s">
        <v>202</v>
      </c>
      <c r="E5" s="27" t="s">
        <v>184</v>
      </c>
      <c r="F5" s="27" t="str">
        <f>'Ancillary Network Services'!E5</f>
        <v>Unit</v>
      </c>
      <c r="G5" s="27" t="s">
        <v>186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219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2">
      <c r="A7" s="36"/>
      <c r="B7" s="36"/>
      <c r="C7" s="235" t="s">
        <v>369</v>
      </c>
      <c r="D7" s="235" t="s">
        <v>370</v>
      </c>
      <c r="E7" s="235" t="s">
        <v>371</v>
      </c>
      <c r="F7" s="236" t="s">
        <v>34</v>
      </c>
      <c r="G7" s="236" t="s">
        <v>215</v>
      </c>
      <c r="H7" s="92"/>
      <c r="I7" s="93">
        <f t="shared" ref="I7:I36" si="0">_xlfn.IFNA(INDEX($O7:$S7,1,MATCH(forecastyear,$O$5:$S$5,0)),0)</f>
        <v>271.06</v>
      </c>
      <c r="J7" s="161"/>
      <c r="K7" s="93">
        <f t="shared" ref="K7:K36" si="1">_xlfn.IFNA(INDEX($U7:$Y7,1,MATCH(forecastyear,$U$5:$Y$5,0)),0)</f>
        <v>271.06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264</v>
      </c>
      <c r="P7" s="162">
        <f t="shared" ref="P7:S7" si="3">V7</f>
        <v>265.93</v>
      </c>
      <c r="Q7" s="162">
        <f t="shared" si="3"/>
        <v>271.06</v>
      </c>
      <c r="R7" s="162">
        <f t="shared" si="3"/>
        <v>259.73</v>
      </c>
      <c r="S7" s="162">
        <f t="shared" si="3"/>
        <v>250.62</v>
      </c>
      <c r="T7" s="39"/>
      <c r="U7" s="237">
        <v>264</v>
      </c>
      <c r="V7" s="164">
        <f>ROUND(ROUND(U7,2)*(1+'General Inputs'!K$20)*(1-AA7)+IF(D7="Capital",'General Inputs'!K$30,'General Inputs'!K$29),2)</f>
        <v>265.93</v>
      </c>
      <c r="W7" s="164">
        <f>ROUND(ROUND(V7,2)*(1+'General Inputs'!L$20)*(1-AB7)+IF(E7="Capital",'General Inputs'!L$30,'General Inputs'!L$29),2)</f>
        <v>271.06</v>
      </c>
      <c r="X7" s="164">
        <f>ROUND(ROUND(W7,2)*(1+'General Inputs'!M$20)*(1-AC7)+IF(F7="Capital",'General Inputs'!M$30,'General Inputs'!M$29),2)</f>
        <v>259.73</v>
      </c>
      <c r="Y7" s="164">
        <f>ROUND(ROUND(X7,2)*(1+'General Inputs'!N$20)*(1-AD7)+IF(H7="Capital",'General Inputs'!N$30,'General Inputs'!N$29),2)</f>
        <v>250.62</v>
      </c>
      <c r="Z7" s="165"/>
      <c r="AA7" s="238">
        <v>2.6747802011014232E-2</v>
      </c>
      <c r="AB7" s="238">
        <v>5.474097923430099E-2</v>
      </c>
      <c r="AC7" s="238">
        <v>6.0580237399192494E-2</v>
      </c>
      <c r="AD7" s="238">
        <v>5.3986818151140148E-2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235" t="s">
        <v>372</v>
      </c>
      <c r="D8" s="235" t="s">
        <v>370</v>
      </c>
      <c r="E8" s="235" t="s">
        <v>373</v>
      </c>
      <c r="F8" s="236" t="s">
        <v>34</v>
      </c>
      <c r="G8" s="236" t="s">
        <v>215</v>
      </c>
      <c r="H8" s="92"/>
      <c r="I8" s="93">
        <f t="shared" si="0"/>
        <v>314.82</v>
      </c>
      <c r="J8" s="161"/>
      <c r="K8" s="93">
        <f t="shared" si="1"/>
        <v>314.82</v>
      </c>
      <c r="L8" s="161"/>
      <c r="M8" s="161" t="str">
        <f t="shared" si="2"/>
        <v>COMPLIANT</v>
      </c>
      <c r="N8" s="39"/>
      <c r="O8" s="162">
        <f t="shared" ref="O8:O36" si="4">U8</f>
        <v>310.33999999999997</v>
      </c>
      <c r="P8" s="162">
        <f t="shared" ref="P8:P36" si="5">V8</f>
        <v>310.19</v>
      </c>
      <c r="Q8" s="162">
        <f t="shared" ref="Q8:Q36" si="6">W8</f>
        <v>314.82</v>
      </c>
      <c r="R8" s="162">
        <f t="shared" ref="R8:R36" si="7">X8</f>
        <v>300.27</v>
      </c>
      <c r="S8" s="162">
        <f t="shared" ref="S8:S36" si="8">Y8</f>
        <v>288.02999999999997</v>
      </c>
      <c r="T8" s="39"/>
      <c r="U8" s="237">
        <v>310.33999999999997</v>
      </c>
      <c r="V8" s="164">
        <f>ROUND(ROUND(U8,2)*(1+'General Inputs'!K$20)*(1-AA8)+IF(D8="Capital",'General Inputs'!K$30,'General Inputs'!K$29),2)</f>
        <v>310.19</v>
      </c>
      <c r="W8" s="164">
        <f>ROUND(ROUND(V8,2)*(1+'General Inputs'!L$20)*(1-AB8)+IF(E8="Capital",'General Inputs'!L$30,'General Inputs'!L$29),2)</f>
        <v>314.82</v>
      </c>
      <c r="X8" s="164">
        <f>ROUND(ROUND(W8,2)*(1+'General Inputs'!M$20)*(1-AC8)+IF(F8="Capital",'General Inputs'!M$30,'General Inputs'!M$29),2)</f>
        <v>300.27</v>
      </c>
      <c r="Y8" s="164">
        <f>ROUND(ROUND(X8,2)*(1+'General Inputs'!N$20)*(1-AD8)+IF(H8="Capital",'General Inputs'!N$30,'General Inputs'!N$29),2)</f>
        <v>288.02999999999997</v>
      </c>
      <c r="Z8" s="165"/>
      <c r="AA8" s="238">
        <v>3.4272614167978332E-2</v>
      </c>
      <c r="AB8" s="238">
        <v>5.8776270550696008E-2</v>
      </c>
      <c r="AC8" s="238">
        <v>6.4906706261185221E-2</v>
      </c>
      <c r="AD8" s="238">
        <v>5.9570699222642021E-2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235" t="s">
        <v>374</v>
      </c>
      <c r="D9" s="235" t="s">
        <v>370</v>
      </c>
      <c r="E9" s="235" t="s">
        <v>375</v>
      </c>
      <c r="F9" s="236" t="s">
        <v>34</v>
      </c>
      <c r="G9" s="236" t="s">
        <v>215</v>
      </c>
      <c r="H9" s="92"/>
      <c r="I9" s="93">
        <f t="shared" si="0"/>
        <v>339.09</v>
      </c>
      <c r="J9" s="161"/>
      <c r="K9" s="93">
        <f t="shared" si="1"/>
        <v>339.09</v>
      </c>
      <c r="L9" s="161"/>
      <c r="M9" s="161" t="str">
        <f t="shared" si="2"/>
        <v>COMPLIANT</v>
      </c>
      <c r="N9" s="39"/>
      <c r="O9" s="162">
        <f t="shared" si="4"/>
        <v>336.05</v>
      </c>
      <c r="P9" s="162">
        <f t="shared" si="5"/>
        <v>334.74</v>
      </c>
      <c r="Q9" s="162">
        <f t="shared" si="6"/>
        <v>339.09</v>
      </c>
      <c r="R9" s="162">
        <f t="shared" si="7"/>
        <v>322.75</v>
      </c>
      <c r="S9" s="162">
        <f t="shared" si="8"/>
        <v>308.76</v>
      </c>
      <c r="T9" s="39"/>
      <c r="U9" s="237">
        <v>336.05</v>
      </c>
      <c r="V9" s="164">
        <f>ROUND(ROUND(U9,2)*(1+'General Inputs'!K$20)*(1-AA9)+IF(D9="Capital",'General Inputs'!K$30,'General Inputs'!K$29),2)</f>
        <v>334.74</v>
      </c>
      <c r="W9" s="164">
        <f>ROUND(ROUND(V9,2)*(1+'General Inputs'!L$20)*(1-AB9)+IF(E9="Capital",'General Inputs'!L$30,'General Inputs'!L$29),2)</f>
        <v>339.09</v>
      </c>
      <c r="X9" s="164">
        <f>ROUND(ROUND(W9,2)*(1+'General Inputs'!M$20)*(1-AC9)+IF(F9="Capital",'General Inputs'!M$30,'General Inputs'!M$29),2)</f>
        <v>322.75</v>
      </c>
      <c r="Y9" s="164">
        <f>ROUND(ROUND(X9,2)*(1+'General Inputs'!N$20)*(1-AD9)+IF(H9="Capital",'General Inputs'!N$30,'General Inputs'!N$29),2)</f>
        <v>308.76</v>
      </c>
      <c r="Z9" s="165"/>
      <c r="AA9" s="238">
        <v>3.7580414655111194E-2</v>
      </c>
      <c r="AB9" s="238">
        <v>6.0584146961039975E-2</v>
      </c>
      <c r="AC9" s="238">
        <v>6.6853134959151017E-2</v>
      </c>
      <c r="AD9" s="238">
        <v>6.2089341762597172E-2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235" t="s">
        <v>376</v>
      </c>
      <c r="D10" s="235" t="s">
        <v>370</v>
      </c>
      <c r="E10" s="235" t="s">
        <v>377</v>
      </c>
      <c r="F10" s="236" t="s">
        <v>34</v>
      </c>
      <c r="G10" s="236" t="s">
        <v>215</v>
      </c>
      <c r="H10" s="92"/>
      <c r="I10" s="93">
        <f t="shared" si="0"/>
        <v>50.52</v>
      </c>
      <c r="J10" s="161"/>
      <c r="K10" s="93">
        <f t="shared" si="1"/>
        <v>50.52</v>
      </c>
      <c r="L10" s="161"/>
      <c r="M10" s="161" t="str">
        <f t="shared" si="2"/>
        <v>COMPLIANT</v>
      </c>
      <c r="N10" s="39"/>
      <c r="O10" s="162">
        <f t="shared" si="4"/>
        <v>44.71</v>
      </c>
      <c r="P10" s="162">
        <f t="shared" si="5"/>
        <v>46.57</v>
      </c>
      <c r="Q10" s="162">
        <f t="shared" si="6"/>
        <v>50.52</v>
      </c>
      <c r="R10" s="162">
        <f t="shared" si="7"/>
        <v>51.9</v>
      </c>
      <c r="S10" s="162">
        <f t="shared" si="8"/>
        <v>53.43</v>
      </c>
      <c r="T10" s="39"/>
      <c r="U10" s="237">
        <v>44.71</v>
      </c>
      <c r="V10" s="164">
        <f>ROUND(ROUND(U10,2)*(1+'General Inputs'!K$20)*(1-AA10)+IF(D10="Capital",'General Inputs'!K$30,'General Inputs'!K$29),2)</f>
        <v>46.57</v>
      </c>
      <c r="W10" s="164">
        <f>ROUND(ROUND(V10,2)*(1+'General Inputs'!L$20)*(1-AB10)+IF(E10="Capital",'General Inputs'!L$30,'General Inputs'!L$29),2)</f>
        <v>50.52</v>
      </c>
      <c r="X10" s="164">
        <f>ROUND(ROUND(W10,2)*(1+'General Inputs'!M$20)*(1-AC10)+IF(F10="Capital",'General Inputs'!M$30,'General Inputs'!M$29),2)</f>
        <v>51.9</v>
      </c>
      <c r="Y10" s="164">
        <f>ROUND(ROUND(X10,2)*(1+'General Inputs'!N$20)*(1-AD10)+IF(H10="Capital",'General Inputs'!N$30,'General Inputs'!N$29),2)</f>
        <v>53.43</v>
      </c>
      <c r="Z10" s="165"/>
      <c r="AA10" s="238">
        <v>-6.4756788595219383E-3</v>
      </c>
      <c r="AB10" s="238">
        <v>-5.9531990650547595E-3</v>
      </c>
      <c r="AC10" s="238">
        <v>-7.1626134910667272E-3</v>
      </c>
      <c r="AD10" s="238">
        <v>-9.2967168831743496E-3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235"/>
      <c r="D11" s="235"/>
      <c r="E11" s="235"/>
      <c r="F11" s="236"/>
      <c r="G11" s="236"/>
      <c r="H11" s="92"/>
      <c r="I11" s="93">
        <f t="shared" si="0"/>
        <v>0</v>
      </c>
      <c r="J11" s="161"/>
      <c r="K11" s="93">
        <f t="shared" si="1"/>
        <v>0</v>
      </c>
      <c r="L11" s="161"/>
      <c r="M11" s="161" t="str">
        <f t="shared" si="2"/>
        <v/>
      </c>
      <c r="N11" s="39"/>
      <c r="O11" s="162">
        <f t="shared" si="4"/>
        <v>0</v>
      </c>
      <c r="P11" s="162">
        <f t="shared" si="5"/>
        <v>0</v>
      </c>
      <c r="Q11" s="162">
        <f t="shared" si="6"/>
        <v>0</v>
      </c>
      <c r="R11" s="162">
        <f t="shared" si="7"/>
        <v>0</v>
      </c>
      <c r="S11" s="162">
        <f t="shared" si="8"/>
        <v>0</v>
      </c>
      <c r="T11" s="39"/>
      <c r="U11" s="237"/>
      <c r="V11" s="164">
        <f>ROUND(ROUND(U11,2)*(1+'General Inputs'!K$20)*(1-AA11)+IF(D11="Capital",'General Inputs'!K$30,'General Inputs'!K$29),2)</f>
        <v>0</v>
      </c>
      <c r="W11" s="164">
        <f>ROUND(ROUND(V11,2)*(1+'General Inputs'!L$20)*(1-AB11)+IF(E11="Capital",'General Inputs'!L$30,'General Inputs'!L$29),2)</f>
        <v>0</v>
      </c>
      <c r="X11" s="164">
        <f>ROUND(ROUND(W11,2)*(1+'General Inputs'!M$20)*(1-AC11)+IF(F11="Capital",'General Inputs'!M$30,'General Inputs'!M$29),2)</f>
        <v>0</v>
      </c>
      <c r="Y11" s="164">
        <f>ROUND(ROUND(X11,2)*(1+'General Inputs'!N$20)*(1-AD11)+IF(H11="Capital",'General Inputs'!N$30,'General Inputs'!N$29),2)</f>
        <v>0</v>
      </c>
      <c r="Z11" s="165"/>
      <c r="AA11" s="238">
        <f>IF($U11="",0,IF($D11="Capital",'[2]General Inputs'!K$25,'[2]General Inputs'!K$24))</f>
        <v>0</v>
      </c>
      <c r="AB11" s="238">
        <f>IF($U11="",0,IF($D11="Capital",'[2]General Inputs'!L$25,'[2]General Inputs'!L$24))</f>
        <v>0</v>
      </c>
      <c r="AC11" s="238">
        <f>IF($U11="",0,IF($D11="Capital",'[2]General Inputs'!M$25,'[2]General Inputs'!M$24))</f>
        <v>0</v>
      </c>
      <c r="AD11" s="238">
        <f>IF($U11="",0,IF($D11="Capital",'[2]General Inputs'!N$25,'[2]General Inputs'!N$24))</f>
        <v>0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hidden="1" outlineLevel="1" x14ac:dyDescent="0.2">
      <c r="A12" s="36"/>
      <c r="B12" s="36"/>
      <c r="C12" s="160"/>
      <c r="D12" s="160"/>
      <c r="E12" s="160"/>
      <c r="F12" s="71" t="s">
        <v>34</v>
      </c>
      <c r="G12" s="71"/>
      <c r="H12" s="92"/>
      <c r="I12" s="93">
        <f t="shared" si="0"/>
        <v>0</v>
      </c>
      <c r="J12" s="161"/>
      <c r="K12" s="93">
        <f t="shared" si="1"/>
        <v>0</v>
      </c>
      <c r="L12" s="161"/>
      <c r="M12" s="161" t="str">
        <f t="shared" si="2"/>
        <v/>
      </c>
      <c r="N12" s="39"/>
      <c r="O12" s="162">
        <f t="shared" si="4"/>
        <v>0</v>
      </c>
      <c r="P12" s="162">
        <f t="shared" si="5"/>
        <v>0</v>
      </c>
      <c r="Q12" s="162">
        <f t="shared" si="6"/>
        <v>0</v>
      </c>
      <c r="R12" s="162">
        <f t="shared" si="7"/>
        <v>0</v>
      </c>
      <c r="S12" s="162">
        <f t="shared" si="8"/>
        <v>0</v>
      </c>
      <c r="T12" s="39"/>
      <c r="U12" s="163"/>
      <c r="V12" s="164">
        <f>ROUND(ROUND(U12,2)*(1+'General Inputs'!K$20)*(1-AA12)+IF(D12="Capital",'General Inputs'!K$30,'General Inputs'!K$29),2)</f>
        <v>0</v>
      </c>
      <c r="W12" s="164">
        <f>ROUND(ROUND(V12,2)*(1+'General Inputs'!L$20)*(1-AB12)+IF(E12="Capital",'General Inputs'!L$30,'General Inputs'!L$29),2)</f>
        <v>0</v>
      </c>
      <c r="X12" s="164">
        <f>ROUND(ROUND(W12,2)*(1+'General Inputs'!M$20)*(1-AC12)+IF(F12="Capital",'General Inputs'!M$30,'General Inputs'!M$29),2)</f>
        <v>0</v>
      </c>
      <c r="Y12" s="164">
        <f>ROUND(ROUND(X12,2)*(1+'General Inputs'!N$20)*(1-AD12)+IF(H12="Capital",'General Inputs'!N$30,'General Inputs'!N$29),2)</f>
        <v>0</v>
      </c>
      <c r="Z12" s="165"/>
      <c r="AA12" s="193">
        <f>IF($U12="",0,IF($D12="Capital",'General Inputs'!K$25,'General Inputs'!K$24))</f>
        <v>0</v>
      </c>
      <c r="AB12" s="193">
        <f>IF($U12="",0,IF($D12="Capital",'General Inputs'!L$25,'General Inputs'!L$24))</f>
        <v>0</v>
      </c>
      <c r="AC12" s="193">
        <f>IF($U12="",0,IF($D12="Capital",'General Inputs'!M$25,'General Inputs'!M$24))</f>
        <v>0</v>
      </c>
      <c r="AD12" s="193">
        <f>IF($U12="",0,IF($D12="Capital",'General Inputs'!N$25,'General Inputs'!N$24))</f>
        <v>0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hidden="1" outlineLevel="1" x14ac:dyDescent="0.2">
      <c r="A13" s="36"/>
      <c r="B13" s="36"/>
      <c r="C13" s="160"/>
      <c r="D13" s="160"/>
      <c r="E13" s="160"/>
      <c r="F13" s="71" t="s">
        <v>34</v>
      </c>
      <c r="G13" s="71"/>
      <c r="H13" s="92"/>
      <c r="I13" s="93">
        <f t="shared" si="0"/>
        <v>0</v>
      </c>
      <c r="J13" s="161"/>
      <c r="K13" s="93">
        <f t="shared" si="1"/>
        <v>0</v>
      </c>
      <c r="L13" s="161"/>
      <c r="M13" s="161" t="str">
        <f t="shared" si="2"/>
        <v/>
      </c>
      <c r="N13" s="39"/>
      <c r="O13" s="162">
        <f t="shared" si="4"/>
        <v>0</v>
      </c>
      <c r="P13" s="162">
        <f t="shared" si="5"/>
        <v>0</v>
      </c>
      <c r="Q13" s="162">
        <f t="shared" si="6"/>
        <v>0</v>
      </c>
      <c r="R13" s="162">
        <f t="shared" si="7"/>
        <v>0</v>
      </c>
      <c r="S13" s="162">
        <f t="shared" si="8"/>
        <v>0</v>
      </c>
      <c r="T13" s="39"/>
      <c r="U13" s="163"/>
      <c r="V13" s="164">
        <f>ROUND(ROUND(U13,2)*(1+'General Inputs'!K$20)*(1-AA13)+IF(D13="Capital",'General Inputs'!K$30,'General Inputs'!K$29),2)</f>
        <v>0</v>
      </c>
      <c r="W13" s="164">
        <f>ROUND(ROUND(V13,2)*(1+'General Inputs'!L$20)*(1-AB13)+IF(E13="Capital",'General Inputs'!L$30,'General Inputs'!L$29),2)</f>
        <v>0</v>
      </c>
      <c r="X13" s="164">
        <f>ROUND(ROUND(W13,2)*(1+'General Inputs'!M$20)*(1-AC13)+IF(F13="Capital",'General Inputs'!M$30,'General Inputs'!M$29),2)</f>
        <v>0</v>
      </c>
      <c r="Y13" s="164">
        <f>ROUND(ROUND(X13,2)*(1+'General Inputs'!N$20)*(1-AD13)+IF(H13="Capital",'General Inputs'!N$30,'General Inputs'!N$29),2)</f>
        <v>0</v>
      </c>
      <c r="Z13" s="165"/>
      <c r="AA13" s="193">
        <f>IF($U13="",0,IF($D13="Capital",'General Inputs'!K$25,'General Inputs'!K$24))</f>
        <v>0</v>
      </c>
      <c r="AB13" s="193">
        <f>IF($U13="",0,IF($D13="Capital",'General Inputs'!L$25,'General Inputs'!L$24))</f>
        <v>0</v>
      </c>
      <c r="AC13" s="193">
        <f>IF($U13="",0,IF($D13="Capital",'General Inputs'!M$25,'General Inputs'!M$24))</f>
        <v>0</v>
      </c>
      <c r="AD13" s="193">
        <f>IF($U13="",0,IF($D13="Capital",'General Inputs'!N$25,'General Inputs'!N$24))</f>
        <v>0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hidden="1" outlineLevel="1" x14ac:dyDescent="0.2">
      <c r="A14" s="36"/>
      <c r="B14" s="36"/>
      <c r="C14" s="160"/>
      <c r="D14" s="160"/>
      <c r="E14" s="160"/>
      <c r="F14" s="71" t="s">
        <v>34</v>
      </c>
      <c r="G14" s="71"/>
      <c r="H14" s="92"/>
      <c r="I14" s="93">
        <f t="shared" si="0"/>
        <v>0</v>
      </c>
      <c r="J14" s="161"/>
      <c r="K14" s="93">
        <f t="shared" si="1"/>
        <v>0</v>
      </c>
      <c r="L14" s="161"/>
      <c r="M14" s="161" t="str">
        <f t="shared" si="2"/>
        <v/>
      </c>
      <c r="N14" s="39"/>
      <c r="O14" s="162">
        <f t="shared" si="4"/>
        <v>0</v>
      </c>
      <c r="P14" s="162">
        <f t="shared" si="5"/>
        <v>0</v>
      </c>
      <c r="Q14" s="162">
        <f t="shared" si="6"/>
        <v>0</v>
      </c>
      <c r="R14" s="162">
        <f t="shared" si="7"/>
        <v>0</v>
      </c>
      <c r="S14" s="162">
        <f t="shared" si="8"/>
        <v>0</v>
      </c>
      <c r="T14" s="39"/>
      <c r="U14" s="163"/>
      <c r="V14" s="164">
        <f>ROUND(ROUND(U14,2)*(1+'General Inputs'!K$20)*(1-AA14)+IF(D14="Capital",'General Inputs'!K$30,'General Inputs'!K$29),2)</f>
        <v>0</v>
      </c>
      <c r="W14" s="164">
        <f>ROUND(ROUND(V14,2)*(1+'General Inputs'!L$20)*(1-AB14)+IF(E14="Capital",'General Inputs'!L$30,'General Inputs'!L$29),2)</f>
        <v>0</v>
      </c>
      <c r="X14" s="164">
        <f>ROUND(ROUND(W14,2)*(1+'General Inputs'!M$20)*(1-AC14)+IF(F14="Capital",'General Inputs'!M$30,'General Inputs'!M$29),2)</f>
        <v>0</v>
      </c>
      <c r="Y14" s="164">
        <f>ROUND(ROUND(X14,2)*(1+'General Inputs'!N$20)*(1-AD14)+IF(H14="Capital",'General Inputs'!N$30,'General Inputs'!N$29),2)</f>
        <v>0</v>
      </c>
      <c r="Z14" s="165"/>
      <c r="AA14" s="193">
        <f>IF($U14="",0,IF($D14="Capital",'General Inputs'!K$25,'General Inputs'!K$24))</f>
        <v>0</v>
      </c>
      <c r="AB14" s="193">
        <f>IF($U14="",0,IF($D14="Capital",'General Inputs'!L$25,'General Inputs'!L$24))</f>
        <v>0</v>
      </c>
      <c r="AC14" s="193">
        <f>IF($U14="",0,IF($D14="Capital",'General Inputs'!M$25,'General Inputs'!M$24))</f>
        <v>0</v>
      </c>
      <c r="AD14" s="193">
        <f>IF($U14="",0,IF($D14="Capital",'General Inputs'!N$25,'General Inputs'!N$24))</f>
        <v>0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hidden="1" outlineLevel="1" x14ac:dyDescent="0.2">
      <c r="A15" s="36"/>
      <c r="B15" s="36"/>
      <c r="C15" s="160"/>
      <c r="D15" s="160"/>
      <c r="E15" s="160"/>
      <c r="F15" s="71" t="s">
        <v>34</v>
      </c>
      <c r="G15" s="71"/>
      <c r="H15" s="92"/>
      <c r="I15" s="93">
        <f t="shared" si="0"/>
        <v>0</v>
      </c>
      <c r="J15" s="161"/>
      <c r="K15" s="93">
        <f t="shared" si="1"/>
        <v>0</v>
      </c>
      <c r="L15" s="161"/>
      <c r="M15" s="161" t="str">
        <f t="shared" si="2"/>
        <v/>
      </c>
      <c r="N15" s="39"/>
      <c r="O15" s="162">
        <f t="shared" si="4"/>
        <v>0</v>
      </c>
      <c r="P15" s="162">
        <f t="shared" si="5"/>
        <v>0</v>
      </c>
      <c r="Q15" s="162">
        <f t="shared" si="6"/>
        <v>0</v>
      </c>
      <c r="R15" s="162">
        <f t="shared" si="7"/>
        <v>0</v>
      </c>
      <c r="S15" s="162">
        <f t="shared" si="8"/>
        <v>0</v>
      </c>
      <c r="T15" s="39"/>
      <c r="U15" s="163"/>
      <c r="V15" s="164">
        <f>ROUND(ROUND(U15,2)*(1+'General Inputs'!K$20)*(1-AA15)+IF(D15="Capital",'General Inputs'!K$30,'General Inputs'!K$29),2)</f>
        <v>0</v>
      </c>
      <c r="W15" s="164">
        <f>ROUND(ROUND(V15,2)*(1+'General Inputs'!L$20)*(1-AB15)+IF(E15="Capital",'General Inputs'!L$30,'General Inputs'!L$29),2)</f>
        <v>0</v>
      </c>
      <c r="X15" s="164">
        <f>ROUND(ROUND(W15,2)*(1+'General Inputs'!M$20)*(1-AC15)+IF(F15="Capital",'General Inputs'!M$30,'General Inputs'!M$29),2)</f>
        <v>0</v>
      </c>
      <c r="Y15" s="164">
        <f>ROUND(ROUND(X15,2)*(1+'General Inputs'!N$20)*(1-AD15)+IF(H15="Capital",'General Inputs'!N$30,'General Inputs'!N$29),2)</f>
        <v>0</v>
      </c>
      <c r="Z15" s="165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hidden="1" outlineLevel="1" x14ac:dyDescent="0.2">
      <c r="A16" s="36"/>
      <c r="B16" s="36"/>
      <c r="C16" s="160"/>
      <c r="D16" s="160"/>
      <c r="E16" s="160"/>
      <c r="F16" s="71" t="s">
        <v>34</v>
      </c>
      <c r="G16" s="71"/>
      <c r="H16" s="92"/>
      <c r="I16" s="93">
        <f t="shared" si="0"/>
        <v>0</v>
      </c>
      <c r="J16" s="161"/>
      <c r="K16" s="93">
        <f t="shared" si="1"/>
        <v>0</v>
      </c>
      <c r="L16" s="161"/>
      <c r="M16" s="161" t="str">
        <f t="shared" si="2"/>
        <v/>
      </c>
      <c r="N16" s="39"/>
      <c r="O16" s="162">
        <f t="shared" si="4"/>
        <v>0</v>
      </c>
      <c r="P16" s="162">
        <f t="shared" si="5"/>
        <v>0</v>
      </c>
      <c r="Q16" s="162">
        <f t="shared" si="6"/>
        <v>0</v>
      </c>
      <c r="R16" s="162">
        <f t="shared" si="7"/>
        <v>0</v>
      </c>
      <c r="S16" s="162">
        <f t="shared" si="8"/>
        <v>0</v>
      </c>
      <c r="T16" s="39"/>
      <c r="U16" s="163"/>
      <c r="V16" s="164">
        <f>ROUND(ROUND(U16,2)*(1+'General Inputs'!K$20)*(1-AA16)+IF(D16="Capital",'General Inputs'!K$30,'General Inputs'!K$29),2)</f>
        <v>0</v>
      </c>
      <c r="W16" s="164">
        <f>ROUND(ROUND(V16,2)*(1+'General Inputs'!L$20)*(1-AB16)+IF(E16="Capital",'General Inputs'!L$30,'General Inputs'!L$29),2)</f>
        <v>0</v>
      </c>
      <c r="X16" s="164">
        <f>ROUND(ROUND(W16,2)*(1+'General Inputs'!M$20)*(1-AC16)+IF(F16="Capital",'General Inputs'!M$30,'General Inputs'!M$29),2)</f>
        <v>0</v>
      </c>
      <c r="Y16" s="164">
        <f>ROUND(ROUND(X16,2)*(1+'General Inputs'!N$20)*(1-AD16)+IF(H16="Capital",'General Inputs'!N$30,'General Inputs'!N$29),2)</f>
        <v>0</v>
      </c>
      <c r="Z16" s="165"/>
      <c r="AA16" s="193">
        <f>IF($U16="",0,IF($D16="Capital",'General Inputs'!K$25,'General Inputs'!K$24))</f>
        <v>0</v>
      </c>
      <c r="AB16" s="193">
        <f>IF($U16="",0,IF($D16="Capital",'General Inputs'!L$25,'General Inputs'!L$24))</f>
        <v>0</v>
      </c>
      <c r="AC16" s="193">
        <f>IF($U16="",0,IF($D16="Capital",'General Inputs'!M$25,'General Inputs'!M$24))</f>
        <v>0</v>
      </c>
      <c r="AD16" s="193">
        <f>IF($U16="",0,IF($D16="Capital",'General Inputs'!N$25,'General Inputs'!N$24))</f>
        <v>0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hidden="1" outlineLevel="1" x14ac:dyDescent="0.2">
      <c r="A17" s="36"/>
      <c r="B17" s="36"/>
      <c r="C17" s="160"/>
      <c r="D17" s="160"/>
      <c r="E17" s="160"/>
      <c r="F17" s="71" t="s">
        <v>34</v>
      </c>
      <c r="G17" s="71"/>
      <c r="H17" s="92"/>
      <c r="I17" s="93">
        <f t="shared" si="0"/>
        <v>0</v>
      </c>
      <c r="J17" s="161"/>
      <c r="K17" s="93">
        <f t="shared" si="1"/>
        <v>0</v>
      </c>
      <c r="L17" s="161"/>
      <c r="M17" s="161" t="str">
        <f t="shared" si="2"/>
        <v/>
      </c>
      <c r="N17" s="39"/>
      <c r="O17" s="162">
        <f t="shared" si="4"/>
        <v>0</v>
      </c>
      <c r="P17" s="162">
        <f t="shared" si="5"/>
        <v>0</v>
      </c>
      <c r="Q17" s="162">
        <f t="shared" si="6"/>
        <v>0</v>
      </c>
      <c r="R17" s="162">
        <f t="shared" si="7"/>
        <v>0</v>
      </c>
      <c r="S17" s="162">
        <f t="shared" si="8"/>
        <v>0</v>
      </c>
      <c r="T17" s="39"/>
      <c r="U17" s="163"/>
      <c r="V17" s="164">
        <f>ROUND(ROUND(U17,2)*(1+'General Inputs'!K$20)*(1-AA17)+IF(D17="Capital",'General Inputs'!K$30,'General Inputs'!K$29),2)</f>
        <v>0</v>
      </c>
      <c r="W17" s="164">
        <f>ROUND(ROUND(V17,2)*(1+'General Inputs'!L$20)*(1-AB17)+IF(E17="Capital",'General Inputs'!L$30,'General Inputs'!L$29),2)</f>
        <v>0</v>
      </c>
      <c r="X17" s="164">
        <f>ROUND(ROUND(W17,2)*(1+'General Inputs'!M$20)*(1-AC17)+IF(F17="Capital",'General Inputs'!M$30,'General Inputs'!M$29),2)</f>
        <v>0</v>
      </c>
      <c r="Y17" s="164">
        <f>ROUND(ROUND(X17,2)*(1+'General Inputs'!N$20)*(1-AD17)+IF(H17="Capital",'General Inputs'!N$30,'General Inputs'!N$29),2)</f>
        <v>0</v>
      </c>
      <c r="Z17" s="165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2">
      <c r="A18" s="36"/>
      <c r="B18" s="36"/>
      <c r="C18" s="160"/>
      <c r="D18" s="160"/>
      <c r="E18" s="160"/>
      <c r="F18" s="71" t="s">
        <v>34</v>
      </c>
      <c r="G18" s="71"/>
      <c r="H18" s="92"/>
      <c r="I18" s="93">
        <f t="shared" si="0"/>
        <v>0</v>
      </c>
      <c r="J18" s="161"/>
      <c r="K18" s="93">
        <f t="shared" si="1"/>
        <v>0</v>
      </c>
      <c r="L18" s="161"/>
      <c r="M18" s="161" t="str">
        <f t="shared" si="2"/>
        <v/>
      </c>
      <c r="N18" s="39"/>
      <c r="O18" s="162">
        <f t="shared" si="4"/>
        <v>0</v>
      </c>
      <c r="P18" s="162">
        <f t="shared" si="5"/>
        <v>0</v>
      </c>
      <c r="Q18" s="162">
        <f t="shared" si="6"/>
        <v>0</v>
      </c>
      <c r="R18" s="162">
        <f t="shared" si="7"/>
        <v>0</v>
      </c>
      <c r="S18" s="162">
        <f t="shared" si="8"/>
        <v>0</v>
      </c>
      <c r="T18" s="39"/>
      <c r="U18" s="163"/>
      <c r="V18" s="164">
        <f>ROUND(ROUND(U18,2)*(1+'General Inputs'!K$20)*(1-AA18)+IF(D18="Capital",'General Inputs'!K$30,'General Inputs'!K$29),2)</f>
        <v>0</v>
      </c>
      <c r="W18" s="164">
        <f>ROUND(ROUND(V18,2)*(1+'General Inputs'!L$20)*(1-AB18)+IF(E18="Capital",'General Inputs'!L$30,'General Inputs'!L$29),2)</f>
        <v>0</v>
      </c>
      <c r="X18" s="164">
        <f>ROUND(ROUND(W18,2)*(1+'General Inputs'!M$20)*(1-AC18)+IF(F18="Capital",'General Inputs'!M$30,'General Inputs'!M$29),2)</f>
        <v>0</v>
      </c>
      <c r="Y18" s="164">
        <f>ROUND(ROUND(X18,2)*(1+'General Inputs'!N$20)*(1-AD18)+IF(H18="Capital",'General Inputs'!N$30,'General Inputs'!N$29),2)</f>
        <v>0</v>
      </c>
      <c r="Z18" s="165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2">
      <c r="A19" s="36"/>
      <c r="B19" s="36"/>
      <c r="C19" s="160"/>
      <c r="D19" s="160"/>
      <c r="E19" s="160"/>
      <c r="F19" s="71" t="s">
        <v>34</v>
      </c>
      <c r="G19" s="71"/>
      <c r="H19" s="92"/>
      <c r="I19" s="93">
        <f t="shared" si="0"/>
        <v>0</v>
      </c>
      <c r="J19" s="161"/>
      <c r="K19" s="93">
        <f t="shared" si="1"/>
        <v>0</v>
      </c>
      <c r="L19" s="161"/>
      <c r="M19" s="161" t="str">
        <f t="shared" si="2"/>
        <v/>
      </c>
      <c r="N19" s="39"/>
      <c r="O19" s="162">
        <f t="shared" si="4"/>
        <v>0</v>
      </c>
      <c r="P19" s="162">
        <f t="shared" si="5"/>
        <v>0</v>
      </c>
      <c r="Q19" s="162">
        <f t="shared" si="6"/>
        <v>0</v>
      </c>
      <c r="R19" s="162">
        <f t="shared" si="7"/>
        <v>0</v>
      </c>
      <c r="S19" s="162">
        <f t="shared" si="8"/>
        <v>0</v>
      </c>
      <c r="T19" s="39"/>
      <c r="U19" s="163"/>
      <c r="V19" s="164">
        <f>ROUND(ROUND(U19,2)*(1+'General Inputs'!K$20)*(1-AA19)+IF(D19="Capital",'General Inputs'!K$30,'General Inputs'!K$29),2)</f>
        <v>0</v>
      </c>
      <c r="W19" s="164">
        <f>ROUND(ROUND(V19,2)*(1+'General Inputs'!L$20)*(1-AB19)+IF(E19="Capital",'General Inputs'!L$30,'General Inputs'!L$29),2)</f>
        <v>0</v>
      </c>
      <c r="X19" s="164">
        <f>ROUND(ROUND(W19,2)*(1+'General Inputs'!M$20)*(1-AC19)+IF(F19="Capital",'General Inputs'!M$30,'General Inputs'!M$29),2)</f>
        <v>0</v>
      </c>
      <c r="Y19" s="164">
        <f>ROUND(ROUND(X19,2)*(1+'General Inputs'!N$20)*(1-AD19)+IF(H19="Capital",'General Inputs'!N$30,'General Inputs'!N$29),2)</f>
        <v>0</v>
      </c>
      <c r="Z19" s="165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2">
      <c r="A20" s="36"/>
      <c r="B20" s="36"/>
      <c r="C20" s="160"/>
      <c r="D20" s="160"/>
      <c r="E20" s="160"/>
      <c r="F20" s="71" t="s">
        <v>34</v>
      </c>
      <c r="G20" s="71"/>
      <c r="H20" s="92"/>
      <c r="I20" s="93">
        <f t="shared" si="0"/>
        <v>0</v>
      </c>
      <c r="J20" s="161"/>
      <c r="K20" s="93">
        <f t="shared" si="1"/>
        <v>0</v>
      </c>
      <c r="L20" s="161"/>
      <c r="M20" s="161" t="str">
        <f t="shared" si="2"/>
        <v/>
      </c>
      <c r="N20" s="39"/>
      <c r="O20" s="162">
        <f t="shared" si="4"/>
        <v>0</v>
      </c>
      <c r="P20" s="162">
        <f t="shared" si="5"/>
        <v>0</v>
      </c>
      <c r="Q20" s="162">
        <f t="shared" si="6"/>
        <v>0</v>
      </c>
      <c r="R20" s="162">
        <f t="shared" si="7"/>
        <v>0</v>
      </c>
      <c r="S20" s="162">
        <f t="shared" si="8"/>
        <v>0</v>
      </c>
      <c r="T20" s="39"/>
      <c r="U20" s="163"/>
      <c r="V20" s="164">
        <f>ROUND(ROUND(U20,2)*(1+'General Inputs'!K$20)*(1-AA20)+IF(D20="Capital",'General Inputs'!K$30,'General Inputs'!K$29),2)</f>
        <v>0</v>
      </c>
      <c r="W20" s="164">
        <f>ROUND(ROUND(V20,2)*(1+'General Inputs'!L$20)*(1-AB20)+IF(E20="Capital",'General Inputs'!L$30,'General Inputs'!L$29),2)</f>
        <v>0</v>
      </c>
      <c r="X20" s="164">
        <f>ROUND(ROUND(W20,2)*(1+'General Inputs'!M$20)*(1-AC20)+IF(F20="Capital",'General Inputs'!M$30,'General Inputs'!M$29),2)</f>
        <v>0</v>
      </c>
      <c r="Y20" s="164">
        <f>ROUND(ROUND(X20,2)*(1+'General Inputs'!N$20)*(1-AD20)+IF(H20="Capital",'General Inputs'!N$30,'General Inputs'!N$29),2)</f>
        <v>0</v>
      </c>
      <c r="Z20" s="165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2">
      <c r="A21" s="36"/>
      <c r="B21" s="36"/>
      <c r="C21" s="160"/>
      <c r="D21" s="160"/>
      <c r="E21" s="160"/>
      <c r="F21" s="71" t="s">
        <v>34</v>
      </c>
      <c r="G21" s="71"/>
      <c r="H21" s="92"/>
      <c r="I21" s="93">
        <f t="shared" si="0"/>
        <v>0</v>
      </c>
      <c r="J21" s="161"/>
      <c r="K21" s="93">
        <f t="shared" si="1"/>
        <v>0</v>
      </c>
      <c r="L21" s="161"/>
      <c r="M21" s="161" t="str">
        <f t="shared" si="2"/>
        <v/>
      </c>
      <c r="N21" s="39"/>
      <c r="O21" s="162">
        <f t="shared" si="4"/>
        <v>0</v>
      </c>
      <c r="P21" s="162">
        <f t="shared" si="5"/>
        <v>0</v>
      </c>
      <c r="Q21" s="162">
        <f t="shared" si="6"/>
        <v>0</v>
      </c>
      <c r="R21" s="162">
        <f t="shared" si="7"/>
        <v>0</v>
      </c>
      <c r="S21" s="162">
        <f t="shared" si="8"/>
        <v>0</v>
      </c>
      <c r="T21" s="39"/>
      <c r="U21" s="163"/>
      <c r="V21" s="164">
        <f>ROUND(ROUND(U21,2)*(1+'General Inputs'!K$20)*(1-AA21)+IF(D21="Capital",'General Inputs'!K$30,'General Inputs'!K$29),2)</f>
        <v>0</v>
      </c>
      <c r="W21" s="164">
        <f>ROUND(ROUND(V21,2)*(1+'General Inputs'!L$20)*(1-AB21)+IF(E21="Capital",'General Inputs'!L$30,'General Inputs'!L$29),2)</f>
        <v>0</v>
      </c>
      <c r="X21" s="164">
        <f>ROUND(ROUND(W21,2)*(1+'General Inputs'!M$20)*(1-AC21)+IF(F21="Capital",'General Inputs'!M$30,'General Inputs'!M$29),2)</f>
        <v>0</v>
      </c>
      <c r="Y21" s="164">
        <f>ROUND(ROUND(X21,2)*(1+'General Inputs'!N$20)*(1-AD21)+IF(H21="Capital",'General Inputs'!N$30,'General Inputs'!N$29),2)</f>
        <v>0</v>
      </c>
      <c r="Z21" s="165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2">
      <c r="A22" s="36"/>
      <c r="B22" s="36"/>
      <c r="C22" s="160"/>
      <c r="D22" s="160"/>
      <c r="E22" s="160"/>
      <c r="F22" s="71" t="s">
        <v>34</v>
      </c>
      <c r="G22" s="71"/>
      <c r="H22" s="92"/>
      <c r="I22" s="93">
        <f t="shared" si="0"/>
        <v>0</v>
      </c>
      <c r="J22" s="161"/>
      <c r="K22" s="93">
        <f t="shared" si="1"/>
        <v>0</v>
      </c>
      <c r="L22" s="161"/>
      <c r="M22" s="161" t="str">
        <f t="shared" si="2"/>
        <v/>
      </c>
      <c r="N22" s="39"/>
      <c r="O22" s="162">
        <f t="shared" si="4"/>
        <v>0</v>
      </c>
      <c r="P22" s="162">
        <f t="shared" si="5"/>
        <v>0</v>
      </c>
      <c r="Q22" s="162">
        <f t="shared" si="6"/>
        <v>0</v>
      </c>
      <c r="R22" s="162">
        <f t="shared" si="7"/>
        <v>0</v>
      </c>
      <c r="S22" s="162">
        <f t="shared" si="8"/>
        <v>0</v>
      </c>
      <c r="T22" s="39"/>
      <c r="U22" s="163"/>
      <c r="V22" s="164">
        <f>ROUND(ROUND(U22,2)*(1+'General Inputs'!K$20)*(1-AA22)+IF(D22="Capital",'General Inputs'!K$30,'General Inputs'!K$29),2)</f>
        <v>0</v>
      </c>
      <c r="W22" s="164">
        <f>ROUND(ROUND(V22,2)*(1+'General Inputs'!L$20)*(1-AB22)+IF(E22="Capital",'General Inputs'!L$30,'General Inputs'!L$29),2)</f>
        <v>0</v>
      </c>
      <c r="X22" s="164">
        <f>ROUND(ROUND(W22,2)*(1+'General Inputs'!M$20)*(1-AC22)+IF(F22="Capital",'General Inputs'!M$30,'General Inputs'!M$29),2)</f>
        <v>0</v>
      </c>
      <c r="Y22" s="164">
        <f>ROUND(ROUND(X22,2)*(1+'General Inputs'!N$20)*(1-AD22)+IF(H22="Capital",'General Inputs'!N$30,'General Inputs'!N$29),2)</f>
        <v>0</v>
      </c>
      <c r="Z22" s="165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2">
      <c r="A23" s="36"/>
      <c r="B23" s="36"/>
      <c r="C23" s="160"/>
      <c r="D23" s="160"/>
      <c r="E23" s="160"/>
      <c r="F23" s="71" t="s">
        <v>34</v>
      </c>
      <c r="G23" s="71"/>
      <c r="H23" s="92"/>
      <c r="I23" s="93">
        <f t="shared" si="0"/>
        <v>0</v>
      </c>
      <c r="J23" s="161"/>
      <c r="K23" s="93">
        <f t="shared" si="1"/>
        <v>0</v>
      </c>
      <c r="L23" s="161"/>
      <c r="M23" s="161" t="str">
        <f t="shared" si="2"/>
        <v/>
      </c>
      <c r="N23" s="39"/>
      <c r="O23" s="162">
        <f t="shared" si="4"/>
        <v>0</v>
      </c>
      <c r="P23" s="162">
        <f t="shared" si="5"/>
        <v>0</v>
      </c>
      <c r="Q23" s="162">
        <f t="shared" si="6"/>
        <v>0</v>
      </c>
      <c r="R23" s="162">
        <f t="shared" si="7"/>
        <v>0</v>
      </c>
      <c r="S23" s="162">
        <f t="shared" si="8"/>
        <v>0</v>
      </c>
      <c r="T23" s="39"/>
      <c r="U23" s="163"/>
      <c r="V23" s="164">
        <f>ROUND(ROUND(U23,2)*(1+'General Inputs'!K$20)*(1-AA23)+IF(D23="Capital",'General Inputs'!K$30,'General Inputs'!K$29),2)</f>
        <v>0</v>
      </c>
      <c r="W23" s="164">
        <f>ROUND(ROUND(V23,2)*(1+'General Inputs'!L$20)*(1-AB23)+IF(E23="Capital",'General Inputs'!L$30,'General Inputs'!L$29),2)</f>
        <v>0</v>
      </c>
      <c r="X23" s="164">
        <f>ROUND(ROUND(W23,2)*(1+'General Inputs'!M$20)*(1-AC23)+IF(F23="Capital",'General Inputs'!M$30,'General Inputs'!M$29),2)</f>
        <v>0</v>
      </c>
      <c r="Y23" s="164">
        <f>ROUND(ROUND(X23,2)*(1+'General Inputs'!N$20)*(1-AD23)+IF(H23="Capital",'General Inputs'!N$30,'General Inputs'!N$29),2)</f>
        <v>0</v>
      </c>
      <c r="Z23" s="165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2">
      <c r="A24" s="36"/>
      <c r="B24" s="36"/>
      <c r="C24" s="160"/>
      <c r="D24" s="160"/>
      <c r="E24" s="160"/>
      <c r="F24" s="71" t="s">
        <v>34</v>
      </c>
      <c r="G24" s="71"/>
      <c r="H24" s="92"/>
      <c r="I24" s="93">
        <f t="shared" si="0"/>
        <v>0</v>
      </c>
      <c r="J24" s="161"/>
      <c r="K24" s="93">
        <f t="shared" si="1"/>
        <v>0</v>
      </c>
      <c r="L24" s="161"/>
      <c r="M24" s="161" t="str">
        <f t="shared" si="2"/>
        <v/>
      </c>
      <c r="N24" s="39"/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162">
        <f t="shared" si="8"/>
        <v>0</v>
      </c>
      <c r="T24" s="39"/>
      <c r="U24" s="163"/>
      <c r="V24" s="164">
        <f>ROUND(ROUND(U24,2)*(1+'General Inputs'!K$20)*(1-AA24)+IF(D24="Capital",'General Inputs'!K$30,'General Inputs'!K$29),2)</f>
        <v>0</v>
      </c>
      <c r="W24" s="164">
        <f>ROUND(ROUND(V24,2)*(1+'General Inputs'!L$20)*(1-AB24)+IF(E24="Capital",'General Inputs'!L$30,'General Inputs'!L$29),2)</f>
        <v>0</v>
      </c>
      <c r="X24" s="164">
        <f>ROUND(ROUND(W24,2)*(1+'General Inputs'!M$20)*(1-AC24)+IF(F24="Capital",'General Inputs'!M$30,'General Inputs'!M$29),2)</f>
        <v>0</v>
      </c>
      <c r="Y24" s="164">
        <f>ROUND(ROUND(X24,2)*(1+'General Inputs'!N$20)*(1-AD24)+IF(H24="Capital",'General Inputs'!N$30,'General Inputs'!N$29),2)</f>
        <v>0</v>
      </c>
      <c r="Z24" s="165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60"/>
      <c r="D25" s="160"/>
      <c r="E25" s="160"/>
      <c r="F25" s="71" t="s">
        <v>34</v>
      </c>
      <c r="G25" s="71"/>
      <c r="H25" s="92"/>
      <c r="I25" s="93">
        <f t="shared" si="0"/>
        <v>0</v>
      </c>
      <c r="J25" s="161"/>
      <c r="K25" s="93">
        <f t="shared" si="1"/>
        <v>0</v>
      </c>
      <c r="L25" s="161"/>
      <c r="M25" s="161" t="str">
        <f t="shared" si="2"/>
        <v/>
      </c>
      <c r="N25" s="39"/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162">
        <f t="shared" si="8"/>
        <v>0</v>
      </c>
      <c r="T25" s="39"/>
      <c r="U25" s="163"/>
      <c r="V25" s="164">
        <f>ROUND(ROUND(U25,2)*(1+'General Inputs'!K$20)*(1-AA25)+IF(D25="Capital",'General Inputs'!K$30,'General Inputs'!K$29),2)</f>
        <v>0</v>
      </c>
      <c r="W25" s="164">
        <f>ROUND(ROUND(V25,2)*(1+'General Inputs'!L$20)*(1-AB25)+IF(E25="Capital",'General Inputs'!L$30,'General Inputs'!L$29),2)</f>
        <v>0</v>
      </c>
      <c r="X25" s="164">
        <f>ROUND(ROUND(W25,2)*(1+'General Inputs'!M$20)*(1-AC25)+IF(F25="Capital",'General Inputs'!M$30,'General Inputs'!M$29),2)</f>
        <v>0</v>
      </c>
      <c r="Y25" s="164">
        <f>ROUND(ROUND(X25,2)*(1+'General Inputs'!N$20)*(1-AD25)+IF(H25="Capital",'General Inputs'!N$30,'General Inputs'!N$29),2)</f>
        <v>0</v>
      </c>
      <c r="Z25" s="165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60"/>
      <c r="D26" s="160"/>
      <c r="E26" s="160"/>
      <c r="F26" s="71" t="s">
        <v>34</v>
      </c>
      <c r="G26" s="71"/>
      <c r="H26" s="92"/>
      <c r="I26" s="93">
        <f t="shared" si="0"/>
        <v>0</v>
      </c>
      <c r="J26" s="161"/>
      <c r="K26" s="93">
        <f t="shared" si="1"/>
        <v>0</v>
      </c>
      <c r="L26" s="161"/>
      <c r="M26" s="161" t="str">
        <f t="shared" si="2"/>
        <v/>
      </c>
      <c r="N26" s="39"/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162">
        <f t="shared" si="8"/>
        <v>0</v>
      </c>
      <c r="T26" s="39"/>
      <c r="U26" s="163"/>
      <c r="V26" s="164">
        <f>ROUND(ROUND(U26,2)*(1+'General Inputs'!K$20)*(1-AA26)+IF(D26="Capital",'General Inputs'!K$30,'General Inputs'!K$29),2)</f>
        <v>0</v>
      </c>
      <c r="W26" s="164">
        <f>ROUND(ROUND(V26,2)*(1+'General Inputs'!L$20)*(1-AB26)+IF(E26="Capital",'General Inputs'!L$30,'General Inputs'!L$29),2)</f>
        <v>0</v>
      </c>
      <c r="X26" s="164">
        <f>ROUND(ROUND(W26,2)*(1+'General Inputs'!M$20)*(1-AC26)+IF(F26="Capital",'General Inputs'!M$30,'General Inputs'!M$29),2)</f>
        <v>0</v>
      </c>
      <c r="Y26" s="164">
        <f>ROUND(ROUND(X26,2)*(1+'General Inputs'!N$20)*(1-AD26)+IF(H26="Capital",'General Inputs'!N$30,'General Inputs'!N$29),2)</f>
        <v>0</v>
      </c>
      <c r="Z26" s="165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60"/>
      <c r="D27" s="160"/>
      <c r="E27" s="160"/>
      <c r="F27" s="71" t="s">
        <v>34</v>
      </c>
      <c r="G27" s="71"/>
      <c r="H27" s="92"/>
      <c r="I27" s="93">
        <f t="shared" si="0"/>
        <v>0</v>
      </c>
      <c r="J27" s="161"/>
      <c r="K27" s="93">
        <f t="shared" si="1"/>
        <v>0</v>
      </c>
      <c r="L27" s="161"/>
      <c r="M27" s="161" t="str">
        <f t="shared" si="2"/>
        <v/>
      </c>
      <c r="N27" s="39"/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162">
        <f t="shared" si="8"/>
        <v>0</v>
      </c>
      <c r="T27" s="39"/>
      <c r="U27" s="163"/>
      <c r="V27" s="164">
        <f>ROUND(ROUND(U27,2)*(1+'General Inputs'!K$20)*(1-AA27)+IF(D27="Capital",'General Inputs'!K$30,'General Inputs'!K$29),2)</f>
        <v>0</v>
      </c>
      <c r="W27" s="164">
        <f>ROUND(ROUND(V27,2)*(1+'General Inputs'!L$20)*(1-AB27)+IF(E27="Capital",'General Inputs'!L$30,'General Inputs'!L$29),2)</f>
        <v>0</v>
      </c>
      <c r="X27" s="164">
        <f>ROUND(ROUND(W27,2)*(1+'General Inputs'!M$20)*(1-AC27)+IF(F27="Capital",'General Inputs'!M$30,'General Inputs'!M$29),2)</f>
        <v>0</v>
      </c>
      <c r="Y27" s="164">
        <f>ROUND(ROUND(X27,2)*(1+'General Inputs'!N$20)*(1-AD27)+IF(H27="Capital",'General Inputs'!N$30,'General Inputs'!N$29),2)</f>
        <v>0</v>
      </c>
      <c r="Z27" s="165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60"/>
      <c r="D28" s="160"/>
      <c r="E28" s="160"/>
      <c r="F28" s="71" t="s">
        <v>34</v>
      </c>
      <c r="G28" s="71"/>
      <c r="H28" s="92"/>
      <c r="I28" s="93">
        <f t="shared" si="0"/>
        <v>0</v>
      </c>
      <c r="J28" s="161"/>
      <c r="K28" s="93">
        <f t="shared" si="1"/>
        <v>0</v>
      </c>
      <c r="L28" s="161"/>
      <c r="M28" s="161" t="str">
        <f t="shared" si="2"/>
        <v/>
      </c>
      <c r="N28" s="39"/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162">
        <f t="shared" si="8"/>
        <v>0</v>
      </c>
      <c r="T28" s="39"/>
      <c r="U28" s="163"/>
      <c r="V28" s="164">
        <f>ROUND(ROUND(U28,2)*(1+'General Inputs'!K$20)*(1-AA28)+IF(D28="Capital",'General Inputs'!K$30,'General Inputs'!K$29),2)</f>
        <v>0</v>
      </c>
      <c r="W28" s="164">
        <f>ROUND(ROUND(V28,2)*(1+'General Inputs'!L$20)*(1-AB28)+IF(E28="Capital",'General Inputs'!L$30,'General Inputs'!L$29),2)</f>
        <v>0</v>
      </c>
      <c r="X28" s="164">
        <f>ROUND(ROUND(W28,2)*(1+'General Inputs'!M$20)*(1-AC28)+IF(F28="Capital",'General Inputs'!M$30,'General Inputs'!M$29),2)</f>
        <v>0</v>
      </c>
      <c r="Y28" s="164">
        <f>ROUND(ROUND(X28,2)*(1+'General Inputs'!N$20)*(1-AD28)+IF(H28="Capital",'General Inputs'!N$30,'General Inputs'!N$29),2)</f>
        <v>0</v>
      </c>
      <c r="Z28" s="165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60"/>
      <c r="D29" s="160"/>
      <c r="E29" s="160"/>
      <c r="F29" s="71" t="s">
        <v>34</v>
      </c>
      <c r="G29" s="71"/>
      <c r="H29" s="92"/>
      <c r="I29" s="93">
        <f t="shared" si="0"/>
        <v>0</v>
      </c>
      <c r="J29" s="161"/>
      <c r="K29" s="93">
        <f t="shared" si="1"/>
        <v>0</v>
      </c>
      <c r="L29" s="161"/>
      <c r="M29" s="161" t="str">
        <f t="shared" si="2"/>
        <v/>
      </c>
      <c r="N29" s="39"/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162">
        <f t="shared" si="8"/>
        <v>0</v>
      </c>
      <c r="T29" s="39"/>
      <c r="U29" s="163"/>
      <c r="V29" s="164">
        <f>ROUND(ROUND(U29,2)*(1+'General Inputs'!K$20)*(1-AA29)+IF(D29="Capital",'General Inputs'!K$30,'General Inputs'!K$29),2)</f>
        <v>0</v>
      </c>
      <c r="W29" s="164">
        <f>ROUND(ROUND(V29,2)*(1+'General Inputs'!L$20)*(1-AB29)+IF(E29="Capital",'General Inputs'!L$30,'General Inputs'!L$29),2)</f>
        <v>0</v>
      </c>
      <c r="X29" s="164">
        <f>ROUND(ROUND(W29,2)*(1+'General Inputs'!M$20)*(1-AC29)+IF(F29="Capital",'General Inputs'!M$30,'General Inputs'!M$29),2)</f>
        <v>0</v>
      </c>
      <c r="Y29" s="164">
        <f>ROUND(ROUND(X29,2)*(1+'General Inputs'!N$20)*(1-AD29)+IF(H29="Capital",'General Inputs'!N$30,'General Inputs'!N$29),2)</f>
        <v>0</v>
      </c>
      <c r="Z29" s="165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60"/>
      <c r="D30" s="160"/>
      <c r="E30" s="160"/>
      <c r="F30" s="71" t="s">
        <v>34</v>
      </c>
      <c r="G30" s="71"/>
      <c r="H30" s="92"/>
      <c r="I30" s="93">
        <f t="shared" si="0"/>
        <v>0</v>
      </c>
      <c r="J30" s="161"/>
      <c r="K30" s="93">
        <f t="shared" si="1"/>
        <v>0</v>
      </c>
      <c r="L30" s="161"/>
      <c r="M30" s="161" t="str">
        <f t="shared" si="2"/>
        <v/>
      </c>
      <c r="N30" s="39"/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162">
        <f t="shared" si="8"/>
        <v>0</v>
      </c>
      <c r="T30" s="39"/>
      <c r="U30" s="163"/>
      <c r="V30" s="164">
        <f>ROUND(ROUND(U30,2)*(1+'General Inputs'!K$20)*(1-AA30)+IF(D30="Capital",'General Inputs'!K$30,'General Inputs'!K$29),2)</f>
        <v>0</v>
      </c>
      <c r="W30" s="164">
        <f>ROUND(ROUND(V30,2)*(1+'General Inputs'!L$20)*(1-AB30)+IF(E30="Capital",'General Inputs'!L$30,'General Inputs'!L$29),2)</f>
        <v>0</v>
      </c>
      <c r="X30" s="164">
        <f>ROUND(ROUND(W30,2)*(1+'General Inputs'!M$20)*(1-AC30)+IF(F30="Capital",'General Inputs'!M$30,'General Inputs'!M$29),2)</f>
        <v>0</v>
      </c>
      <c r="Y30" s="164">
        <f>ROUND(ROUND(X30,2)*(1+'General Inputs'!N$20)*(1-AD30)+IF(H30="Capital",'General Inputs'!N$30,'General Inputs'!N$29),2)</f>
        <v>0</v>
      </c>
      <c r="Z30" s="165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60"/>
      <c r="D31" s="160"/>
      <c r="E31" s="160"/>
      <c r="F31" s="71" t="s">
        <v>34</v>
      </c>
      <c r="G31" s="71"/>
      <c r="H31" s="92"/>
      <c r="I31" s="93">
        <f t="shared" si="0"/>
        <v>0</v>
      </c>
      <c r="J31" s="161"/>
      <c r="K31" s="93">
        <f t="shared" si="1"/>
        <v>0</v>
      </c>
      <c r="L31" s="161"/>
      <c r="M31" s="161" t="str">
        <f t="shared" si="2"/>
        <v/>
      </c>
      <c r="N31" s="39"/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162">
        <f t="shared" si="8"/>
        <v>0</v>
      </c>
      <c r="T31" s="39"/>
      <c r="U31" s="163"/>
      <c r="V31" s="164">
        <f>ROUND(ROUND(U31,2)*(1+'General Inputs'!K$20)*(1-AA31)+IF(D31="Capital",'General Inputs'!K$30,'General Inputs'!K$29),2)</f>
        <v>0</v>
      </c>
      <c r="W31" s="164">
        <f>ROUND(ROUND(V31,2)*(1+'General Inputs'!L$20)*(1-AB31)+IF(E31="Capital",'General Inputs'!L$30,'General Inputs'!L$29),2)</f>
        <v>0</v>
      </c>
      <c r="X31" s="164">
        <f>ROUND(ROUND(W31,2)*(1+'General Inputs'!M$20)*(1-AC31)+IF(F31="Capital",'General Inputs'!M$30,'General Inputs'!M$29),2)</f>
        <v>0</v>
      </c>
      <c r="Y31" s="164">
        <f>ROUND(ROUND(X31,2)*(1+'General Inputs'!N$20)*(1-AD31)+IF(H31="Capital",'General Inputs'!N$30,'General Inputs'!N$29),2)</f>
        <v>0</v>
      </c>
      <c r="Z31" s="165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60"/>
      <c r="D32" s="160"/>
      <c r="E32" s="160"/>
      <c r="F32" s="71" t="s">
        <v>34</v>
      </c>
      <c r="G32" s="71"/>
      <c r="H32" s="92"/>
      <c r="I32" s="93">
        <f t="shared" si="0"/>
        <v>0</v>
      </c>
      <c r="J32" s="161"/>
      <c r="K32" s="93">
        <f t="shared" si="1"/>
        <v>0</v>
      </c>
      <c r="L32" s="161"/>
      <c r="M32" s="161" t="str">
        <f t="shared" si="2"/>
        <v/>
      </c>
      <c r="N32" s="39"/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162">
        <f t="shared" si="8"/>
        <v>0</v>
      </c>
      <c r="T32" s="39"/>
      <c r="U32" s="163"/>
      <c r="V32" s="164">
        <f>ROUND(ROUND(U32,2)*(1+'General Inputs'!K$20)*(1-AA32)+IF(D32="Capital",'General Inputs'!K$30,'General Inputs'!K$29),2)</f>
        <v>0</v>
      </c>
      <c r="W32" s="164">
        <f>ROUND(ROUND(V32,2)*(1+'General Inputs'!L$20)*(1-AB32)+IF(E32="Capital",'General Inputs'!L$30,'General Inputs'!L$29),2)</f>
        <v>0</v>
      </c>
      <c r="X32" s="164">
        <f>ROUND(ROUND(W32,2)*(1+'General Inputs'!M$20)*(1-AC32)+IF(F32="Capital",'General Inputs'!M$30,'General Inputs'!M$29),2)</f>
        <v>0</v>
      </c>
      <c r="Y32" s="164">
        <f>ROUND(ROUND(X32,2)*(1+'General Inputs'!N$20)*(1-AD32)+IF(H32="Capital",'General Inputs'!N$30,'General Inputs'!N$29),2)</f>
        <v>0</v>
      </c>
      <c r="Z32" s="165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60"/>
      <c r="D33" s="160"/>
      <c r="E33" s="160"/>
      <c r="F33" s="71" t="s">
        <v>34</v>
      </c>
      <c r="G33" s="71"/>
      <c r="H33" s="92"/>
      <c r="I33" s="93">
        <f t="shared" si="0"/>
        <v>0</v>
      </c>
      <c r="J33" s="161"/>
      <c r="K33" s="93">
        <f t="shared" si="1"/>
        <v>0</v>
      </c>
      <c r="L33" s="161"/>
      <c r="M33" s="161" t="str">
        <f t="shared" si="2"/>
        <v/>
      </c>
      <c r="N33" s="39"/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162">
        <f t="shared" si="8"/>
        <v>0</v>
      </c>
      <c r="T33" s="39"/>
      <c r="U33" s="163"/>
      <c r="V33" s="164">
        <f>ROUND(ROUND(U33,2)*(1+'General Inputs'!K$20)*(1-AA33)+IF(D33="Capital",'General Inputs'!K$30,'General Inputs'!K$29),2)</f>
        <v>0</v>
      </c>
      <c r="W33" s="164">
        <f>ROUND(ROUND(V33,2)*(1+'General Inputs'!L$20)*(1-AB33)+IF(E33="Capital",'General Inputs'!L$30,'General Inputs'!L$29),2)</f>
        <v>0</v>
      </c>
      <c r="X33" s="164">
        <f>ROUND(ROUND(W33,2)*(1+'General Inputs'!M$20)*(1-AC33)+IF(F33="Capital",'General Inputs'!M$30,'General Inputs'!M$29),2)</f>
        <v>0</v>
      </c>
      <c r="Y33" s="164">
        <f>ROUND(ROUND(X33,2)*(1+'General Inputs'!N$20)*(1-AD33)+IF(H33="Capital",'General Inputs'!N$30,'General Inputs'!N$29),2)</f>
        <v>0</v>
      </c>
      <c r="Z33" s="165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60"/>
      <c r="D34" s="160"/>
      <c r="E34" s="160"/>
      <c r="F34" s="71" t="s">
        <v>34</v>
      </c>
      <c r="G34" s="71"/>
      <c r="H34" s="92"/>
      <c r="I34" s="93">
        <f t="shared" si="0"/>
        <v>0</v>
      </c>
      <c r="J34" s="161"/>
      <c r="K34" s="93">
        <f t="shared" si="1"/>
        <v>0</v>
      </c>
      <c r="L34" s="161"/>
      <c r="M34" s="161" t="str">
        <f t="shared" si="2"/>
        <v/>
      </c>
      <c r="N34" s="39"/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162">
        <f t="shared" si="8"/>
        <v>0</v>
      </c>
      <c r="T34" s="39"/>
      <c r="U34" s="163"/>
      <c r="V34" s="164">
        <f>ROUND(ROUND(U34,2)*(1+'General Inputs'!K$20)*(1-AA34)+IF(D34="Capital",'General Inputs'!K$30,'General Inputs'!K$29),2)</f>
        <v>0</v>
      </c>
      <c r="W34" s="164">
        <f>ROUND(ROUND(V34,2)*(1+'General Inputs'!L$20)*(1-AB34)+IF(E34="Capital",'General Inputs'!L$30,'General Inputs'!L$29),2)</f>
        <v>0</v>
      </c>
      <c r="X34" s="164">
        <f>ROUND(ROUND(W34,2)*(1+'General Inputs'!M$20)*(1-AC34)+IF(F34="Capital",'General Inputs'!M$30,'General Inputs'!M$29),2)</f>
        <v>0</v>
      </c>
      <c r="Y34" s="164">
        <f>ROUND(ROUND(X34,2)*(1+'General Inputs'!N$20)*(1-AD34)+IF(H34="Capital",'General Inputs'!N$30,'General Inputs'!N$29),2)</f>
        <v>0</v>
      </c>
      <c r="Z34" s="165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60"/>
      <c r="D35" s="160"/>
      <c r="E35" s="160"/>
      <c r="F35" s="71" t="s">
        <v>34</v>
      </c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60"/>
      <c r="D36" s="160"/>
      <c r="E36" s="160"/>
      <c r="F36" s="71" t="s">
        <v>34</v>
      </c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3"/>
      <c r="O41" s="168"/>
      <c r="P41" s="168"/>
      <c r="Q41" s="168"/>
      <c r="R41" s="168"/>
      <c r="S41" s="168"/>
    </row>
    <row r="42" spans="1:36" hidden="1" x14ac:dyDescent="0.2">
      <c r="N42" s="163"/>
      <c r="O42" s="168"/>
      <c r="P42" s="168"/>
      <c r="Q42" s="168"/>
      <c r="R42" s="168"/>
      <c r="S42" s="168"/>
    </row>
    <row r="43" spans="1:36" hidden="1" x14ac:dyDescent="0.2">
      <c r="N43" s="163"/>
      <c r="O43" s="168"/>
      <c r="P43" s="168"/>
      <c r="Q43" s="168"/>
      <c r="R43" s="168"/>
      <c r="S43" s="168"/>
    </row>
    <row r="44" spans="1:36" hidden="1" x14ac:dyDescent="0.2">
      <c r="N44" s="163"/>
      <c r="O44" s="168"/>
      <c r="P44" s="168"/>
      <c r="Q44" s="168"/>
      <c r="R44" s="168"/>
      <c r="S44" s="168"/>
    </row>
    <row r="45" spans="1:36" hidden="1" x14ac:dyDescent="0.2">
      <c r="N45" s="163"/>
      <c r="O45" s="168"/>
      <c r="P45" s="168"/>
      <c r="Q45" s="168"/>
      <c r="R45" s="168"/>
      <c r="S45" s="168"/>
    </row>
    <row r="46" spans="1:36" hidden="1" x14ac:dyDescent="0.2">
      <c r="N46" s="163"/>
      <c r="O46" s="168"/>
      <c r="P46" s="168"/>
      <c r="Q46" s="168"/>
      <c r="R46" s="168"/>
      <c r="S46" s="168"/>
    </row>
    <row r="47" spans="1:36" hidden="1" x14ac:dyDescent="0.2">
      <c r="N47" s="163"/>
      <c r="O47" s="168"/>
      <c r="P47" s="168"/>
      <c r="Q47" s="168"/>
      <c r="R47" s="168"/>
      <c r="S47" s="168"/>
    </row>
    <row r="48" spans="1:36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F12:F36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G12:G36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United Energy 2023–24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6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6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6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6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6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6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6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6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6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6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6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6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6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6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6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6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6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194</v>
      </c>
      <c r="D29" s="37" t="s">
        <v>24</v>
      </c>
      <c r="E29" s="37"/>
      <c r="F29" s="37"/>
      <c r="G29" s="176" t="s">
        <v>187</v>
      </c>
    </row>
    <row r="30" spans="3:7" x14ac:dyDescent="0.2">
      <c r="C30" s="70" t="s">
        <v>195</v>
      </c>
      <c r="D30" s="37" t="s">
        <v>24</v>
      </c>
      <c r="E30" s="37"/>
      <c r="F30" s="37"/>
      <c r="G30" s="176" t="s">
        <v>189</v>
      </c>
    </row>
    <row r="31" spans="3:7" x14ac:dyDescent="0.2">
      <c r="C31" s="70" t="s">
        <v>196</v>
      </c>
      <c r="D31" s="37" t="s">
        <v>24</v>
      </c>
      <c r="E31" s="37"/>
      <c r="F31" s="37"/>
      <c r="G31" s="176" t="s">
        <v>188</v>
      </c>
    </row>
    <row r="32" spans="3:7" x14ac:dyDescent="0.2">
      <c r="C32" s="70" t="s">
        <v>197</v>
      </c>
      <c r="D32" s="37" t="s">
        <v>24</v>
      </c>
      <c r="E32" s="37"/>
      <c r="F32" s="37"/>
      <c r="G32" s="176" t="s">
        <v>191</v>
      </c>
    </row>
    <row r="33" spans="1:38" x14ac:dyDescent="0.2">
      <c r="C33" s="70" t="s">
        <v>198</v>
      </c>
      <c r="D33" s="37" t="s">
        <v>24</v>
      </c>
      <c r="E33" s="37"/>
      <c r="F33" s="37"/>
      <c r="G33" s="176" t="s">
        <v>192</v>
      </c>
    </row>
    <row r="34" spans="1:38" x14ac:dyDescent="0.2">
      <c r="C34" s="70" t="s">
        <v>199</v>
      </c>
      <c r="D34" s="37" t="s">
        <v>24</v>
      </c>
      <c r="E34" s="37"/>
      <c r="F34" s="37"/>
      <c r="G34" s="176" t="s">
        <v>193</v>
      </c>
    </row>
    <row r="35" spans="1:38" x14ac:dyDescent="0.2">
      <c r="C35" s="70" t="s">
        <v>216</v>
      </c>
      <c r="D35" s="37"/>
      <c r="E35" s="37"/>
      <c r="F35" s="37"/>
      <c r="G35" s="176" t="s">
        <v>214</v>
      </c>
    </row>
    <row r="36" spans="1:38" x14ac:dyDescent="0.2">
      <c r="C36" s="70" t="s">
        <v>217</v>
      </c>
      <c r="D36" s="37"/>
      <c r="E36" s="37"/>
      <c r="F36" s="37"/>
      <c r="G36" s="176" t="s">
        <v>215</v>
      </c>
    </row>
    <row r="37" spans="1:38" x14ac:dyDescent="0.2">
      <c r="C37" s="70" t="s">
        <v>200</v>
      </c>
      <c r="D37" s="37" t="s">
        <v>24</v>
      </c>
      <c r="E37" s="37"/>
      <c r="F37" s="37"/>
      <c r="G37" s="176" t="s">
        <v>190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6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6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7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7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7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7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7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7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7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7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7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7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7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8">
        <v>42522</v>
      </c>
      <c r="D61" s="37" t="s">
        <v>24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24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24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24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24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24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91</v>
      </c>
    </row>
    <row r="67" spans="3:12" x14ac:dyDescent="0.2">
      <c r="C67" s="178">
        <v>44713</v>
      </c>
      <c r="D67" s="37" t="s">
        <v>24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24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24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24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24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24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24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24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24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24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24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24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24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24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24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24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24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24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24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24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24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0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0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0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0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0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24</v>
      </c>
      <c r="E101" s="37"/>
      <c r="F101" s="37"/>
      <c r="G101" s="245" t="s">
        <v>24</v>
      </c>
      <c r="H101" s="246"/>
      <c r="I101" s="187" t="s">
        <v>218</v>
      </c>
    </row>
    <row r="102" spans="1:38" x14ac:dyDescent="0.2">
      <c r="C102" s="70"/>
      <c r="D102" s="37" t="s">
        <v>24</v>
      </c>
      <c r="E102" s="37"/>
      <c r="F102" s="37"/>
      <c r="G102" s="185" t="s">
        <v>101</v>
      </c>
      <c r="H102" s="186"/>
      <c r="I102" s="187" t="s">
        <v>102</v>
      </c>
    </row>
    <row r="103" spans="1:38" x14ac:dyDescent="0.2">
      <c r="C103" s="70"/>
      <c r="D103" s="37" t="s">
        <v>24</v>
      </c>
      <c r="E103" s="37"/>
      <c r="F103" s="37"/>
      <c r="G103" s="245" t="s">
        <v>12</v>
      </c>
      <c r="H103" s="246"/>
      <c r="I103" s="187" t="s">
        <v>103</v>
      </c>
    </row>
    <row r="104" spans="1:38" x14ac:dyDescent="0.2">
      <c r="C104" s="70"/>
      <c r="D104" s="37" t="s">
        <v>24</v>
      </c>
      <c r="E104" s="37"/>
      <c r="F104" s="37"/>
      <c r="G104" s="245" t="s">
        <v>104</v>
      </c>
      <c r="H104" s="246"/>
      <c r="I104" s="187" t="s">
        <v>103</v>
      </c>
    </row>
    <row r="105" spans="1:38" x14ac:dyDescent="0.2">
      <c r="C105" s="70"/>
      <c r="D105" s="37" t="s">
        <v>24</v>
      </c>
      <c r="E105" s="37"/>
      <c r="F105" s="37"/>
      <c r="G105" s="245" t="s">
        <v>105</v>
      </c>
      <c r="H105" s="246"/>
      <c r="I105" s="187" t="s">
        <v>102</v>
      </c>
    </row>
    <row r="106" spans="1:38" x14ac:dyDescent="0.2">
      <c r="C106" s="70"/>
      <c r="D106" s="37" t="s">
        <v>24</v>
      </c>
      <c r="E106" s="37"/>
      <c r="F106" s="37"/>
      <c r="G106" s="245" t="s">
        <v>106</v>
      </c>
      <c r="H106" s="246"/>
      <c r="I106" s="187" t="s">
        <v>107</v>
      </c>
    </row>
    <row r="107" spans="1:38" x14ac:dyDescent="0.2">
      <c r="C107" s="70"/>
      <c r="D107" s="37" t="s">
        <v>24</v>
      </c>
      <c r="E107" s="37"/>
      <c r="F107" s="37"/>
      <c r="G107" s="245" t="s">
        <v>108</v>
      </c>
      <c r="H107" s="246"/>
      <c r="I107" s="187" t="s">
        <v>107</v>
      </c>
    </row>
    <row r="108" spans="1:38" x14ac:dyDescent="0.2">
      <c r="C108" s="70"/>
      <c r="D108" s="37" t="s">
        <v>24</v>
      </c>
      <c r="E108" s="37"/>
      <c r="F108" s="37"/>
      <c r="G108" s="245" t="s">
        <v>109</v>
      </c>
      <c r="H108" s="246"/>
      <c r="I108" s="187" t="s">
        <v>102</v>
      </c>
    </row>
    <row r="109" spans="1:38" x14ac:dyDescent="0.2">
      <c r="C109" s="70"/>
      <c r="D109" s="37" t="s">
        <v>24</v>
      </c>
      <c r="E109" s="37"/>
      <c r="F109" s="37"/>
      <c r="G109" s="245" t="s">
        <v>110</v>
      </c>
      <c r="H109" s="246"/>
      <c r="I109" s="187" t="s">
        <v>111</v>
      </c>
    </row>
    <row r="110" spans="1:38" x14ac:dyDescent="0.2">
      <c r="C110" s="70"/>
      <c r="D110" s="37" t="s">
        <v>24</v>
      </c>
      <c r="E110" s="37"/>
      <c r="F110" s="37"/>
      <c r="G110" s="245" t="s">
        <v>112</v>
      </c>
      <c r="H110" s="246"/>
      <c r="I110" s="187" t="s">
        <v>103</v>
      </c>
    </row>
    <row r="111" spans="1:38" x14ac:dyDescent="0.2">
      <c r="C111" s="70"/>
      <c r="D111" s="37" t="s">
        <v>24</v>
      </c>
      <c r="E111" s="37"/>
      <c r="F111" s="37"/>
      <c r="G111" s="245" t="s">
        <v>113</v>
      </c>
      <c r="H111" s="246"/>
      <c r="I111" s="187" t="s">
        <v>103</v>
      </c>
    </row>
    <row r="112" spans="1:38" x14ac:dyDescent="0.2">
      <c r="C112" s="70"/>
      <c r="D112" s="37" t="s">
        <v>24</v>
      </c>
      <c r="E112" s="37"/>
      <c r="F112" s="37"/>
      <c r="G112" s="245" t="s">
        <v>114</v>
      </c>
      <c r="H112" s="246"/>
      <c r="I112" s="187" t="s">
        <v>115</v>
      </c>
    </row>
    <row r="113" spans="1:38" x14ac:dyDescent="0.2">
      <c r="C113" s="70"/>
      <c r="D113" s="37" t="s">
        <v>24</v>
      </c>
      <c r="E113" s="37"/>
      <c r="F113" s="37"/>
      <c r="G113" s="245" t="s">
        <v>116</v>
      </c>
      <c r="H113" s="246"/>
      <c r="I113" s="187" t="s">
        <v>117</v>
      </c>
    </row>
    <row r="114" spans="1:38" x14ac:dyDescent="0.2">
      <c r="C114" s="70"/>
      <c r="D114" s="37" t="s">
        <v>24</v>
      </c>
      <c r="E114" s="37"/>
      <c r="F114" s="37"/>
      <c r="G114" s="245" t="s">
        <v>118</v>
      </c>
      <c r="H114" s="246"/>
      <c r="I114" s="187" t="s">
        <v>119</v>
      </c>
    </row>
    <row r="115" spans="1:38" x14ac:dyDescent="0.2">
      <c r="C115" s="70"/>
      <c r="D115" s="37" t="s">
        <v>24</v>
      </c>
      <c r="E115" s="37"/>
      <c r="F115" s="37"/>
      <c r="G115" s="245" t="s">
        <v>120</v>
      </c>
      <c r="H115" s="246"/>
      <c r="I115" s="187" t="s">
        <v>103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United Energy 2023–24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f>'[3]Pricing model'!D105</f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182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237</v>
      </c>
      <c r="D7" s="102" t="s">
        <v>238</v>
      </c>
      <c r="E7" s="102" t="s">
        <v>132</v>
      </c>
      <c r="F7" s="128"/>
      <c r="G7" s="205"/>
      <c r="H7" s="206"/>
      <c r="I7" s="190"/>
    </row>
    <row r="8" spans="1:35" ht="11.25" x14ac:dyDescent="0.2">
      <c r="C8" s="117" t="s">
        <v>239</v>
      </c>
      <c r="E8" s="88" t="s">
        <v>240</v>
      </c>
      <c r="F8" s="89"/>
      <c r="G8" s="109"/>
      <c r="H8" s="189"/>
      <c r="I8" s="190"/>
    </row>
    <row r="9" spans="1:35" ht="11.25" x14ac:dyDescent="0.2">
      <c r="C9" s="117"/>
      <c r="D9" s="207" t="s">
        <v>241</v>
      </c>
      <c r="E9" s="88" t="s">
        <v>242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245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264</v>
      </c>
      <c r="D12" s="207"/>
      <c r="E12" s="88" t="s">
        <v>265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266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/>
      <c r="D15" s="207"/>
      <c r="F15" s="89"/>
      <c r="G15" s="109"/>
      <c r="H15" s="189"/>
      <c r="I15" s="190"/>
    </row>
    <row r="16" spans="1:35" ht="11.25" x14ac:dyDescent="0.2">
      <c r="C16" s="117"/>
      <c r="D16" s="207"/>
      <c r="F16" s="89"/>
      <c r="G16" s="109"/>
      <c r="H16" s="189"/>
      <c r="I16" s="190"/>
    </row>
    <row r="17" spans="3:9" ht="11.25" x14ac:dyDescent="0.2">
      <c r="C17" s="117"/>
      <c r="D17" s="207"/>
      <c r="F17" s="89"/>
      <c r="G17" s="109"/>
      <c r="H17" s="189"/>
      <c r="I17" s="190"/>
    </row>
    <row r="18" spans="3:9" ht="11.25" x14ac:dyDescent="0.2">
      <c r="C18" s="117"/>
      <c r="D18" s="207"/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2023-03-31T02:54:06Z</dcterms:modified>
</cp:coreProperties>
</file>