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75" yWindow="30" windowWidth="17835" windowHeight="10650" tabRatio="894" firstSheet="5" activeTab="5"/>
  </bookViews>
  <sheets>
    <sheet name="Title" sheetId="9" r:id="rId1"/>
    <sheet name="Menu" sheetId="10" r:id="rId2"/>
    <sheet name="Diagram" sheetId="12" r:id="rId3"/>
    <sheet name="Formats" sheetId="11" r:id="rId4"/>
    <sheet name="Check" sheetId="14" r:id="rId5"/>
    <sheet name="Inputs" sheetId="13" r:id="rId6"/>
    <sheet name="CP Capex Vols" sheetId="5" r:id="rId7"/>
    <sheet name="CP PTRM Vols" sheetId="28" r:id="rId8"/>
    <sheet name="CP Exit Fee Vols" sheetId="29" r:id="rId9"/>
    <sheet name="CP ACS Vols" sheetId="30" r:id="rId10"/>
    <sheet name="CP Opex Step Change Vols" sheetId="31" r:id="rId11"/>
    <sheet name="CP Reset RIN" sheetId="32" r:id="rId12"/>
    <sheet name="CP Reset RIN 14.3" sheetId="33" r:id="rId13"/>
    <sheet name="CP Calc" sheetId="21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9" hidden="1">[1]PCOR00!#REF!</definedName>
    <definedName name="_BQ4.1" localSheetId="6" hidden="1">[1]PCOR00!#REF!</definedName>
    <definedName name="_BQ4.1" localSheetId="8" hidden="1">[1]PCOR00!#REF!</definedName>
    <definedName name="_BQ4.1" localSheetId="10" hidden="1">[1]PCOR00!#REF!</definedName>
    <definedName name="_BQ4.1" localSheetId="7" hidden="1">[1]PCOR00!#REF!</definedName>
    <definedName name="_BQ4.1" localSheetId="11" hidden="1">[1]PCOR00!#REF!</definedName>
    <definedName name="_BQ4.1" localSheetId="12" hidden="1">[1]PCOR00!#REF!</definedName>
    <definedName name="_BQ4.1" hidden="1">[1]PCOR00!#REF!</definedName>
    <definedName name="_BQ4.19" localSheetId="9" hidden="1">#REF!</definedName>
    <definedName name="_BQ4.19" localSheetId="8" hidden="1">#REF!</definedName>
    <definedName name="_BQ4.19" localSheetId="10" hidden="1">#REF!</definedName>
    <definedName name="_BQ4.19" localSheetId="7" hidden="1">#REF!</definedName>
    <definedName name="_BQ4.19" localSheetId="11" hidden="1">#REF!</definedName>
    <definedName name="_BQ4.19" localSheetId="12" hidden="1">#REF!</definedName>
    <definedName name="_BQ4.19" hidden="1">#REF!</definedName>
    <definedName name="_BQ4.5" localSheetId="9" hidden="1">#REF!</definedName>
    <definedName name="_BQ4.5" localSheetId="6" hidden="1">#REF!</definedName>
    <definedName name="_BQ4.5" localSheetId="8" hidden="1">#REF!</definedName>
    <definedName name="_BQ4.5" localSheetId="10" hidden="1">#REF!</definedName>
    <definedName name="_BQ4.5" localSheetId="7" hidden="1">#REF!</definedName>
    <definedName name="_BQ4.5" localSheetId="11" hidden="1">#REF!</definedName>
    <definedName name="_BQ4.5" localSheetId="12" hidden="1">#REF!</definedName>
    <definedName name="_BQ4.5" hidden="1">#REF!</definedName>
    <definedName name="_BQ4.6" localSheetId="9" hidden="1">#REF!</definedName>
    <definedName name="_BQ4.6" localSheetId="6" hidden="1">#REF!</definedName>
    <definedName name="_BQ4.6" localSheetId="8" hidden="1">#REF!</definedName>
    <definedName name="_BQ4.6" localSheetId="10" hidden="1">#REF!</definedName>
    <definedName name="_BQ4.6" localSheetId="7" hidden="1">#REF!</definedName>
    <definedName name="_BQ4.6" localSheetId="11" hidden="1">#REF!</definedName>
    <definedName name="_BQ4.6" localSheetId="12" hidden="1">#REF!</definedName>
    <definedName name="_BQ4.6" hidden="1">#REF!</definedName>
    <definedName name="_IT2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9" hidden="1">#REF!</definedName>
    <definedName name="_Key1" localSheetId="8" hidden="1">#REF!</definedName>
    <definedName name="_Key1" localSheetId="10" hidden="1">#REF!</definedName>
    <definedName name="_Key1" localSheetId="7" hidden="1">#REF!</definedName>
    <definedName name="_Key1" localSheetId="11" hidden="1">#REF!</definedName>
    <definedName name="_Key1" localSheetId="12" hidden="1">#REF!</definedName>
    <definedName name="_Key1" hidden="1">#REF!</definedName>
    <definedName name="_Key2" localSheetId="9" hidden="1">#REF!</definedName>
    <definedName name="_Key2" localSheetId="8" hidden="1">#REF!</definedName>
    <definedName name="_Key2" localSheetId="10" hidden="1">#REF!</definedName>
    <definedName name="_Key2" localSheetId="7" hidden="1">#REF!</definedName>
    <definedName name="_Key2" localSheetId="11" hidden="1">#REF!</definedName>
    <definedName name="_Key2" localSheetId="12" hidden="1">#REF!</definedName>
    <definedName name="_Key2" hidden="1">#REF!</definedName>
    <definedName name="_LU_DataVersion">Title!$D$51</definedName>
    <definedName name="_LU_Version">Title!$D$52</definedName>
    <definedName name="_Order1" hidden="1">255</definedName>
    <definedName name="_Order2" hidden="1">255</definedName>
    <definedName name="_Sort" localSheetId="9" hidden="1">#REF!</definedName>
    <definedName name="_Sort" localSheetId="8" hidden="1">#REF!</definedName>
    <definedName name="_Sort" localSheetId="10" hidden="1">#REF!</definedName>
    <definedName name="_Sort" localSheetId="7" hidden="1">#REF!</definedName>
    <definedName name="_Sort" localSheetId="11" hidden="1">#REF!</definedName>
    <definedName name="_Sort" localSheetId="12" hidden="1">#REF!</definedName>
    <definedName name="_Sort" hidden="1">#REF!</definedName>
    <definedName name="a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OLISHMENT_S">Inputs!$C$124</definedName>
    <definedName name="animal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4" hidden="1">{#N/A,#N/A,FALSE,"SUM QTR 3";#N/A,#N/A,FALSE,"Detail QTR 3 (w_o ly)"}</definedName>
    <definedName name="as" localSheetId="11" hidden="1">{#N/A,#N/A,FALSE,"SUM QTR 3";#N/A,#N/A,FALSE,"Detail QTR 3 (w_o ly)"}</definedName>
    <definedName name="as" localSheetId="2" hidden="1">{#N/A,#N/A,FALSE,"SUM QTR 3";#N/A,#N/A,FALSE,"Detail QTR 3 (w_o ly)"}</definedName>
    <definedName name="as" localSheetId="3" hidden="1">{#N/A,#N/A,FALSE,"SUM QTR 3";#N/A,#N/A,FALSE,"Detail QTR 3 (w_o ly)"}</definedName>
    <definedName name="as" hidden="1">{#N/A,#N/A,FALSE,"SUM QTR 3";#N/A,#N/A,FALSE,"Detail QTR 3 (w_o ly)"}</definedName>
    <definedName name="b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localSheetId="9" hidden="1">#REF!</definedName>
    <definedName name="BEx0017DGUEDPCFJUPUZOOLJCS2B" localSheetId="6" hidden="1">#REF!</definedName>
    <definedName name="BEx0017DGUEDPCFJUPUZOOLJCS2B" localSheetId="8" hidden="1">#REF!</definedName>
    <definedName name="BEx0017DGUEDPCFJUPUZOOLJCS2B" localSheetId="10" hidden="1">#REF!</definedName>
    <definedName name="BEx0017DGUEDPCFJUPUZOOLJCS2B" localSheetId="7" hidden="1">#REF!</definedName>
    <definedName name="BEx0017DGUEDPCFJUPUZOOLJCS2B" localSheetId="11" hidden="1">#REF!</definedName>
    <definedName name="BEx0017DGUEDPCFJUPUZOOLJCS2B" localSheetId="12" hidden="1">#REF!</definedName>
    <definedName name="BEx0017DGUEDPCFJUPUZOOLJCS2B" hidden="1">#REF!</definedName>
    <definedName name="BEx001CNWHJ5RULCSFM36ZCGJ1UH" localSheetId="9" hidden="1">#REF!</definedName>
    <definedName name="BEx001CNWHJ5RULCSFM36ZCGJ1UH" localSheetId="6" hidden="1">#REF!</definedName>
    <definedName name="BEx001CNWHJ5RULCSFM36ZCGJ1UH" localSheetId="8" hidden="1">#REF!</definedName>
    <definedName name="BEx001CNWHJ5RULCSFM36ZCGJ1UH" localSheetId="10" hidden="1">#REF!</definedName>
    <definedName name="BEx001CNWHJ5RULCSFM36ZCGJ1UH" localSheetId="7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hidden="1">#REF!</definedName>
    <definedName name="BEx004791UAJIJSN57OT7YBLNP82" localSheetId="9" hidden="1">#REF!</definedName>
    <definedName name="BEx004791UAJIJSN57OT7YBLNP82" localSheetId="6" hidden="1">#REF!</definedName>
    <definedName name="BEx004791UAJIJSN57OT7YBLNP82" localSheetId="8" hidden="1">#REF!</definedName>
    <definedName name="BEx004791UAJIJSN57OT7YBLNP82" localSheetId="10" hidden="1">#REF!</definedName>
    <definedName name="BEx004791UAJIJSN57OT7YBLNP82" localSheetId="7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hidden="1">#REF!</definedName>
    <definedName name="BEx008P2NVFDLBHL7IZ5WTMVOQ1F" localSheetId="9" hidden="1">#REF!</definedName>
    <definedName name="BEx008P2NVFDLBHL7IZ5WTMVOQ1F" localSheetId="6" hidden="1">#REF!</definedName>
    <definedName name="BEx008P2NVFDLBHL7IZ5WTMVOQ1F" localSheetId="8" hidden="1">#REF!</definedName>
    <definedName name="BEx008P2NVFDLBHL7IZ5WTMVOQ1F" localSheetId="10" hidden="1">#REF!</definedName>
    <definedName name="BEx008P2NVFDLBHL7IZ5WTMVOQ1F" localSheetId="7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hidden="1">#REF!</definedName>
    <definedName name="BEx009G00IN0JUIAQ4WE9NHTMQE2" localSheetId="9" hidden="1">#REF!</definedName>
    <definedName name="BEx009G00IN0JUIAQ4WE9NHTMQE2" localSheetId="6" hidden="1">#REF!</definedName>
    <definedName name="BEx009G00IN0JUIAQ4WE9NHTMQE2" localSheetId="8" hidden="1">#REF!</definedName>
    <definedName name="BEx009G00IN0JUIAQ4WE9NHTMQE2" localSheetId="10" hidden="1">#REF!</definedName>
    <definedName name="BEx009G00IN0JUIAQ4WE9NHTMQE2" localSheetId="7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hidden="1">#REF!</definedName>
    <definedName name="BEx00DXTY2JDVGWQKV8H7FG4SV30" localSheetId="9" hidden="1">#REF!</definedName>
    <definedName name="BEx00DXTY2JDVGWQKV8H7FG4SV30" localSheetId="6" hidden="1">#REF!</definedName>
    <definedName name="BEx00DXTY2JDVGWQKV8H7FG4SV30" localSheetId="8" hidden="1">#REF!</definedName>
    <definedName name="BEx00DXTY2JDVGWQKV8H7FG4SV30" localSheetId="10" hidden="1">#REF!</definedName>
    <definedName name="BEx00DXTY2JDVGWQKV8H7FG4SV30" localSheetId="7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hidden="1">#REF!</definedName>
    <definedName name="BEx00GHLTYRH5N2S6P78YW1CD30N" localSheetId="9" hidden="1">#REF!</definedName>
    <definedName name="BEx00GHLTYRH5N2S6P78YW1CD30N" localSheetId="6" hidden="1">#REF!</definedName>
    <definedName name="BEx00GHLTYRH5N2S6P78YW1CD30N" localSheetId="8" hidden="1">#REF!</definedName>
    <definedName name="BEx00GHLTYRH5N2S6P78YW1CD30N" localSheetId="10" hidden="1">#REF!</definedName>
    <definedName name="BEx00GHLTYRH5N2S6P78YW1CD30N" localSheetId="7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hidden="1">#REF!</definedName>
    <definedName name="BEx00GMYF28R2S8B9QVCX2Q0MFKY" localSheetId="9" hidden="1">#REF!</definedName>
    <definedName name="BEx00GMYF28R2S8B9QVCX2Q0MFKY" localSheetId="8" hidden="1">#REF!</definedName>
    <definedName name="BEx00GMYF28R2S8B9QVCX2Q0MFKY" localSheetId="10" hidden="1">#REF!</definedName>
    <definedName name="BEx00GMYF28R2S8B9QVCX2Q0MFKY" localSheetId="7" hidden="1">#REF!</definedName>
    <definedName name="BEx00GMYF28R2S8B9QVCX2Q0MFKY" localSheetId="11" hidden="1">#REF!</definedName>
    <definedName name="BEx00GMYF28R2S8B9QVCX2Q0MFKY" localSheetId="12" hidden="1">#REF!</definedName>
    <definedName name="BEx00GMYF28R2S8B9QVCX2Q0MFKY" hidden="1">#REF!</definedName>
    <definedName name="BEx00JC31DY11L45SEU4B10BIN6W" localSheetId="9" hidden="1">#REF!</definedName>
    <definedName name="BEx00JC31DY11L45SEU4B10BIN6W" localSheetId="6" hidden="1">#REF!</definedName>
    <definedName name="BEx00JC31DY11L45SEU4B10BIN6W" localSheetId="8" hidden="1">#REF!</definedName>
    <definedName name="BEx00JC31DY11L45SEU4B10BIN6W" localSheetId="10" hidden="1">#REF!</definedName>
    <definedName name="BEx00JC31DY11L45SEU4B10BIN6W" localSheetId="7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hidden="1">#REF!</definedName>
    <definedName name="BEx00KZHZBHP3TDV1YMX4B19B95O" localSheetId="9" hidden="1">#REF!</definedName>
    <definedName name="BEx00KZHZBHP3TDV1YMX4B19B95O" localSheetId="6" hidden="1">#REF!</definedName>
    <definedName name="BEx00KZHZBHP3TDV1YMX4B19B95O" localSheetId="8" hidden="1">#REF!</definedName>
    <definedName name="BEx00KZHZBHP3TDV1YMX4B19B95O" localSheetId="10" hidden="1">#REF!</definedName>
    <definedName name="BEx00KZHZBHP3TDV1YMX4B19B95O" localSheetId="7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hidden="1">#REF!</definedName>
    <definedName name="BEx00SH8T8K9VNC04KJ9YSNO5IDF" localSheetId="9" hidden="1">#REF!</definedName>
    <definedName name="BEx00SH8T8K9VNC04KJ9YSNO5IDF" localSheetId="8" hidden="1">#REF!</definedName>
    <definedName name="BEx00SH8T8K9VNC04KJ9YSNO5IDF" localSheetId="10" hidden="1">#REF!</definedName>
    <definedName name="BEx00SH8T8K9VNC04KJ9YSNO5IDF" localSheetId="7" hidden="1">#REF!</definedName>
    <definedName name="BEx00SH8T8K9VNC04KJ9YSNO5IDF" localSheetId="11" hidden="1">#REF!</definedName>
    <definedName name="BEx00SH8T8K9VNC04KJ9YSNO5IDF" localSheetId="12" hidden="1">#REF!</definedName>
    <definedName name="BEx00SH8T8K9VNC04KJ9YSNO5IDF" hidden="1">#REF!</definedName>
    <definedName name="BEx00T2T2FQT46NJL0L8MDKW11ZY" localSheetId="9" hidden="1">#REF!</definedName>
    <definedName name="BEx00T2T2FQT46NJL0L8MDKW11ZY" localSheetId="8" hidden="1">#REF!</definedName>
    <definedName name="BEx00T2T2FQT46NJL0L8MDKW11ZY" localSheetId="10" hidden="1">#REF!</definedName>
    <definedName name="BEx00T2T2FQT46NJL0L8MDKW11ZY" localSheetId="7" hidden="1">#REF!</definedName>
    <definedName name="BEx00T2T2FQT46NJL0L8MDKW11ZY" localSheetId="11" hidden="1">#REF!</definedName>
    <definedName name="BEx00T2T2FQT46NJL0L8MDKW11ZY" localSheetId="12" hidden="1">#REF!</definedName>
    <definedName name="BEx00T2T2FQT46NJL0L8MDKW11ZY" hidden="1">#REF!</definedName>
    <definedName name="BEx00WOACHDXJ6I70WQ2OGP79902" localSheetId="9" hidden="1">#REF!</definedName>
    <definedName name="BEx00WOACHDXJ6I70WQ2OGP79902" localSheetId="8" hidden="1">#REF!</definedName>
    <definedName name="BEx00WOACHDXJ6I70WQ2OGP79902" localSheetId="10" hidden="1">#REF!</definedName>
    <definedName name="BEx00WOACHDXJ6I70WQ2OGP79902" localSheetId="7" hidden="1">#REF!</definedName>
    <definedName name="BEx00WOACHDXJ6I70WQ2OGP79902" localSheetId="11" hidden="1">#REF!</definedName>
    <definedName name="BEx00WOACHDXJ6I70WQ2OGP79902" localSheetId="12" hidden="1">#REF!</definedName>
    <definedName name="BEx00WOACHDXJ6I70WQ2OGP79902" hidden="1">#REF!</definedName>
    <definedName name="BEx01DAZE5WX4UTU2TLKODE60MKZ" hidden="1">'[2]Reco Sheet for Fcast'!$F$6:$G$6</definedName>
    <definedName name="BEx01HY6E3GJ66ABU5ABN26V6Q13" localSheetId="9" hidden="1">#REF!</definedName>
    <definedName name="BEx01HY6E3GJ66ABU5ABN26V6Q13" localSheetId="6" hidden="1">#REF!</definedName>
    <definedName name="BEx01HY6E3GJ66ABU5ABN26V6Q13" localSheetId="8" hidden="1">#REF!</definedName>
    <definedName name="BEx01HY6E3GJ66ABU5ABN26V6Q13" localSheetId="10" hidden="1">#REF!</definedName>
    <definedName name="BEx01HY6E3GJ66ABU5ABN26V6Q13" localSheetId="7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hidden="1">#REF!</definedName>
    <definedName name="BEx01PW5YQKEGAR8JDDI5OARYXDF" localSheetId="9" hidden="1">#REF!</definedName>
    <definedName name="BEx01PW5YQKEGAR8JDDI5OARYXDF" localSheetId="6" hidden="1">#REF!</definedName>
    <definedName name="BEx01PW5YQKEGAR8JDDI5OARYXDF" localSheetId="8" hidden="1">#REF!</definedName>
    <definedName name="BEx01PW5YQKEGAR8JDDI5OARYXDF" localSheetId="10" hidden="1">#REF!</definedName>
    <definedName name="BEx01PW5YQKEGAR8JDDI5OARYXDF" localSheetId="7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hidden="1">#REF!</definedName>
    <definedName name="BEx01XJ94SHJ1YQ7ORPW0RQGKI2H" localSheetId="9" hidden="1">#REF!</definedName>
    <definedName name="BEx01XJ94SHJ1YQ7ORPW0RQGKI2H" localSheetId="6" hidden="1">#REF!</definedName>
    <definedName name="BEx01XJ94SHJ1YQ7ORPW0RQGKI2H" localSheetId="8" hidden="1">#REF!</definedName>
    <definedName name="BEx01XJ94SHJ1YQ7ORPW0RQGKI2H" localSheetId="10" hidden="1">#REF!</definedName>
    <definedName name="BEx01XJ94SHJ1YQ7ORPW0RQGKI2H" localSheetId="7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hidden="1">#REF!</definedName>
    <definedName name="BEx02Q08R9G839Q4RFGG9026C7PX" localSheetId="9" hidden="1">#REF!</definedName>
    <definedName name="BEx02Q08R9G839Q4RFGG9026C7PX" localSheetId="6" hidden="1">#REF!</definedName>
    <definedName name="BEx02Q08R9G839Q4RFGG9026C7PX" localSheetId="8" hidden="1">#REF!</definedName>
    <definedName name="BEx02Q08R9G839Q4RFGG9026C7PX" localSheetId="10" hidden="1">#REF!</definedName>
    <definedName name="BEx02Q08R9G839Q4RFGG9026C7PX" localSheetId="7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hidden="1">#REF!</definedName>
    <definedName name="BEx02SEL3Z1QWGAHXDPUA9WLTTPS" localSheetId="9" hidden="1">#REF!</definedName>
    <definedName name="BEx02SEL3Z1QWGAHXDPUA9WLTTPS" localSheetId="6" hidden="1">#REF!</definedName>
    <definedName name="BEx02SEL3Z1QWGAHXDPUA9WLTTPS" localSheetId="8" hidden="1">#REF!</definedName>
    <definedName name="BEx02SEL3Z1QWGAHXDPUA9WLTTPS" localSheetId="10" hidden="1">#REF!</definedName>
    <definedName name="BEx02SEL3Z1QWGAHXDPUA9WLTTPS" localSheetId="7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hidden="1">#REF!</definedName>
    <definedName name="BEx02Y3KJZH5BGDM9QEZ1PVVI114" localSheetId="9" hidden="1">#REF!</definedName>
    <definedName name="BEx02Y3KJZH5BGDM9QEZ1PVVI114" localSheetId="6" hidden="1">#REF!</definedName>
    <definedName name="BEx02Y3KJZH5BGDM9QEZ1PVVI114" localSheetId="8" hidden="1">#REF!</definedName>
    <definedName name="BEx02Y3KJZH5BGDM9QEZ1PVVI114" localSheetId="10" hidden="1">#REF!</definedName>
    <definedName name="BEx02Y3KJZH5BGDM9QEZ1PVVI114" localSheetId="7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hidden="1">#REF!</definedName>
    <definedName name="BEx0313GRLLASDTVPW5DHTXHE74M" localSheetId="9" hidden="1">#REF!</definedName>
    <definedName name="BEx0313GRLLASDTVPW5DHTXHE74M" localSheetId="6" hidden="1">#REF!</definedName>
    <definedName name="BEx0313GRLLASDTVPW5DHTXHE74M" localSheetId="8" hidden="1">#REF!</definedName>
    <definedName name="BEx0313GRLLASDTVPW5DHTXHE74M" localSheetId="10" hidden="1">#REF!</definedName>
    <definedName name="BEx0313GRLLASDTVPW5DHTXHE74M" localSheetId="7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hidden="1">#REF!</definedName>
    <definedName name="BEx03PDFJKQW2OHQI7W7CW4LSF2M" localSheetId="9" hidden="1">#REF!</definedName>
    <definedName name="BEx03PDFJKQW2OHQI7W7CW4LSF2M" localSheetId="8" hidden="1">#REF!</definedName>
    <definedName name="BEx03PDFJKQW2OHQI7W7CW4LSF2M" localSheetId="10" hidden="1">#REF!</definedName>
    <definedName name="BEx03PDFJKQW2OHQI7W7CW4LSF2M" localSheetId="7" hidden="1">#REF!</definedName>
    <definedName name="BEx03PDFJKQW2OHQI7W7CW4LSF2M" localSheetId="11" hidden="1">#REF!</definedName>
    <definedName name="BEx03PDFJKQW2OHQI7W7CW4LSF2M" localSheetId="12" hidden="1">#REF!</definedName>
    <definedName name="BEx03PDFJKQW2OHQI7W7CW4LSF2M" hidden="1">#REF!</definedName>
    <definedName name="BEx1F0SOZ3H5XUHXD7O01TCR8T6J" localSheetId="9" hidden="1">#REF!</definedName>
    <definedName name="BEx1F0SOZ3H5XUHXD7O01TCR8T6J" localSheetId="6" hidden="1">#REF!</definedName>
    <definedName name="BEx1F0SOZ3H5XUHXD7O01TCR8T6J" localSheetId="8" hidden="1">#REF!</definedName>
    <definedName name="BEx1F0SOZ3H5XUHXD7O01TCR8T6J" localSheetId="10" hidden="1">#REF!</definedName>
    <definedName name="BEx1F0SOZ3H5XUHXD7O01TCR8T6J" localSheetId="7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hidden="1">#REF!</definedName>
    <definedName name="BEx1F9HL824UCNCVZ2U62J4KZCX8" localSheetId="9" hidden="1">#REF!</definedName>
    <definedName name="BEx1F9HL824UCNCVZ2U62J4KZCX8" localSheetId="6" hidden="1">#REF!</definedName>
    <definedName name="BEx1F9HL824UCNCVZ2U62J4KZCX8" localSheetId="8" hidden="1">#REF!</definedName>
    <definedName name="BEx1F9HL824UCNCVZ2U62J4KZCX8" localSheetId="10" hidden="1">#REF!</definedName>
    <definedName name="BEx1F9HL824UCNCVZ2U62J4KZCX8" localSheetId="7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hidden="1">#REF!</definedName>
    <definedName name="BEx1FEVSJKTI1Q1Z874QZVFSJSVA" localSheetId="9" hidden="1">#REF!</definedName>
    <definedName name="BEx1FEVSJKTI1Q1Z874QZVFSJSVA" localSheetId="6" hidden="1">#REF!</definedName>
    <definedName name="BEx1FEVSJKTI1Q1Z874QZVFSJSVA" localSheetId="8" hidden="1">#REF!</definedName>
    <definedName name="BEx1FEVSJKTI1Q1Z874QZVFSJSVA" localSheetId="10" hidden="1">#REF!</definedName>
    <definedName name="BEx1FEVSJKTI1Q1Z874QZVFSJSVA" localSheetId="7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hidden="1">#REF!</definedName>
    <definedName name="BEx1FGDRUHHLI1GBHELT4PK0LY4V" localSheetId="9" hidden="1">#REF!</definedName>
    <definedName name="BEx1FGDRUHHLI1GBHELT4PK0LY4V" localSheetId="6" hidden="1">#REF!</definedName>
    <definedName name="BEx1FGDRUHHLI1GBHELT4PK0LY4V" localSheetId="8" hidden="1">#REF!</definedName>
    <definedName name="BEx1FGDRUHHLI1GBHELT4PK0LY4V" localSheetId="10" hidden="1">#REF!</definedName>
    <definedName name="BEx1FGDRUHHLI1GBHELT4PK0LY4V" localSheetId="7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hidden="1">#REF!</definedName>
    <definedName name="BEx1FGZC85YXCQD4K2C3BXTAVCSE" localSheetId="9" hidden="1">#REF!</definedName>
    <definedName name="BEx1FGZC85YXCQD4K2C3BXTAVCSE" localSheetId="8" hidden="1">#REF!</definedName>
    <definedName name="BEx1FGZC85YXCQD4K2C3BXTAVCSE" localSheetId="10" hidden="1">#REF!</definedName>
    <definedName name="BEx1FGZC85YXCQD4K2C3BXTAVCSE" localSheetId="7" hidden="1">#REF!</definedName>
    <definedName name="BEx1FGZC85YXCQD4K2C3BXTAVCSE" localSheetId="11" hidden="1">#REF!</definedName>
    <definedName name="BEx1FGZC85YXCQD4K2C3BXTAVCSE" localSheetId="12" hidden="1">#REF!</definedName>
    <definedName name="BEx1FGZC85YXCQD4K2C3BXTAVCSE" hidden="1">#REF!</definedName>
    <definedName name="BEx1FJZ7GKO99IYTP6GGGF7EUL3Z" localSheetId="9" hidden="1">#REF!</definedName>
    <definedName name="BEx1FJZ7GKO99IYTP6GGGF7EUL3Z" localSheetId="6" hidden="1">#REF!</definedName>
    <definedName name="BEx1FJZ7GKO99IYTP6GGGF7EUL3Z" localSheetId="8" hidden="1">#REF!</definedName>
    <definedName name="BEx1FJZ7GKO99IYTP6GGGF7EUL3Z" localSheetId="10" hidden="1">#REF!</definedName>
    <definedName name="BEx1FJZ7GKO99IYTP6GGGF7EUL3Z" localSheetId="7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hidden="1">#REF!</definedName>
    <definedName name="BEx1FSDBU7WQN41S8RKJEK69AVRU" hidden="1">'[2]Reco Sheet for Fcast'!$F$6:$G$6</definedName>
    <definedName name="BEx1FZV2CM77TBH1R6YYV9P06KA2" localSheetId="9" hidden="1">#REF!</definedName>
    <definedName name="BEx1FZV2CM77TBH1R6YYV9P06KA2" localSheetId="6" hidden="1">#REF!</definedName>
    <definedName name="BEx1FZV2CM77TBH1R6YYV9P06KA2" localSheetId="8" hidden="1">#REF!</definedName>
    <definedName name="BEx1FZV2CM77TBH1R6YYV9P06KA2" localSheetId="10" hidden="1">#REF!</definedName>
    <definedName name="BEx1FZV2CM77TBH1R6YYV9P06KA2" localSheetId="7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hidden="1">#REF!</definedName>
    <definedName name="BEx1G59AY8195JTUM6P18VXUFJ3E" localSheetId="9" hidden="1">#REF!</definedName>
    <definedName name="BEx1G59AY8195JTUM6P18VXUFJ3E" localSheetId="6" hidden="1">#REF!</definedName>
    <definedName name="BEx1G59AY8195JTUM6P18VXUFJ3E" localSheetId="8" hidden="1">#REF!</definedName>
    <definedName name="BEx1G59AY8195JTUM6P18VXUFJ3E" localSheetId="10" hidden="1">#REF!</definedName>
    <definedName name="BEx1G59AY8195JTUM6P18VXUFJ3E" localSheetId="7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hidden="1">#REF!</definedName>
    <definedName name="BEx1GDCLOR3BD5H46U1PH5ECMD66" localSheetId="9" hidden="1">#REF!</definedName>
    <definedName name="BEx1GDCLOR3BD5H46U1PH5ECMD66" localSheetId="8" hidden="1">#REF!</definedName>
    <definedName name="BEx1GDCLOR3BD5H46U1PH5ECMD66" localSheetId="10" hidden="1">#REF!</definedName>
    <definedName name="BEx1GDCLOR3BD5H46U1PH5ECMD66" localSheetId="7" hidden="1">#REF!</definedName>
    <definedName name="BEx1GDCLOR3BD5H46U1PH5ECMD66" localSheetId="11" hidden="1">#REF!</definedName>
    <definedName name="BEx1GDCLOR3BD5H46U1PH5ECMD66" localSheetId="12" hidden="1">#REF!</definedName>
    <definedName name="BEx1GDCLOR3BD5H46U1PH5ECMD66" hidden="1">#REF!</definedName>
    <definedName name="BEx1GVBYVO13O10BPURJQKD3L4DD" hidden="1">'[3]Bud Mth'!$I$8:$J$8</definedName>
    <definedName name="BEx1GVMRHFXUP6XYYY9NR12PV5TF" localSheetId="9" hidden="1">#REF!</definedName>
    <definedName name="BEx1GVMRHFXUP6XYYY9NR12PV5TF" localSheetId="6" hidden="1">#REF!</definedName>
    <definedName name="BEx1GVMRHFXUP6XYYY9NR12PV5TF" localSheetId="8" hidden="1">#REF!</definedName>
    <definedName name="BEx1GVMRHFXUP6XYYY9NR12PV5TF" localSheetId="10" hidden="1">#REF!</definedName>
    <definedName name="BEx1GVMRHFXUP6XYYY9NR12PV5TF" localSheetId="7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hidden="1">#REF!</definedName>
    <definedName name="BEx1H6KIT7BHUH6MDDWC935V9N47" localSheetId="9" hidden="1">#REF!</definedName>
    <definedName name="BEx1H6KIT7BHUH6MDDWC935V9N47" localSheetId="6" hidden="1">#REF!</definedName>
    <definedName name="BEx1H6KIT7BHUH6MDDWC935V9N47" localSheetId="8" hidden="1">#REF!</definedName>
    <definedName name="BEx1H6KIT7BHUH6MDDWC935V9N47" localSheetId="10" hidden="1">#REF!</definedName>
    <definedName name="BEx1H6KIT7BHUH6MDDWC935V9N47" localSheetId="7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hidden="1">#REF!</definedName>
    <definedName name="BEx1HDGOOJ3SKHYMWUZJ1P0RQZ9N" localSheetId="9" hidden="1">#REF!</definedName>
    <definedName name="BEx1HDGOOJ3SKHYMWUZJ1P0RQZ9N" localSheetId="6" hidden="1">#REF!</definedName>
    <definedName name="BEx1HDGOOJ3SKHYMWUZJ1P0RQZ9N" localSheetId="8" hidden="1">#REF!</definedName>
    <definedName name="BEx1HDGOOJ3SKHYMWUZJ1P0RQZ9N" localSheetId="10" hidden="1">#REF!</definedName>
    <definedName name="BEx1HDGOOJ3SKHYMWUZJ1P0RQZ9N" localSheetId="7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hidden="1">#REF!</definedName>
    <definedName name="BEx1HDM5ZXSJG6JQEMSFV52PZ10V" localSheetId="9" hidden="1">#REF!</definedName>
    <definedName name="BEx1HDM5ZXSJG6JQEMSFV52PZ10V" localSheetId="6" hidden="1">#REF!</definedName>
    <definedName name="BEx1HDM5ZXSJG6JQEMSFV52PZ10V" localSheetId="8" hidden="1">#REF!</definedName>
    <definedName name="BEx1HDM5ZXSJG6JQEMSFV52PZ10V" localSheetId="10" hidden="1">#REF!</definedName>
    <definedName name="BEx1HDM5ZXSJG6JQEMSFV52PZ10V" localSheetId="7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hidden="1">#REF!</definedName>
    <definedName name="BEx1HETBBZVN5F43LKOFMC4QB0CR" localSheetId="9" hidden="1">#REF!</definedName>
    <definedName name="BEx1HETBBZVN5F43LKOFMC4QB0CR" localSheetId="6" hidden="1">#REF!</definedName>
    <definedName name="BEx1HETBBZVN5F43LKOFMC4QB0CR" localSheetId="8" hidden="1">#REF!</definedName>
    <definedName name="BEx1HETBBZVN5F43LKOFMC4QB0CR" localSheetId="10" hidden="1">#REF!</definedName>
    <definedName name="BEx1HETBBZVN5F43LKOFMC4QB0CR" localSheetId="7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hidden="1">#REF!</definedName>
    <definedName name="BEx1HGWNWPLNXICOTP90TKQVVE4E" localSheetId="9" hidden="1">#REF!</definedName>
    <definedName name="BEx1HGWNWPLNXICOTP90TKQVVE4E" localSheetId="6" hidden="1">#REF!</definedName>
    <definedName name="BEx1HGWNWPLNXICOTP90TKQVVE4E" localSheetId="8" hidden="1">#REF!</definedName>
    <definedName name="BEx1HGWNWPLNXICOTP90TKQVVE4E" localSheetId="10" hidden="1">#REF!</definedName>
    <definedName name="BEx1HGWNWPLNXICOTP90TKQVVE4E" localSheetId="7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hidden="1">#REF!</definedName>
    <definedName name="BEx1HH266WCSRYYOY23LANSAM8Z1" localSheetId="9" hidden="1">#REF!</definedName>
    <definedName name="BEx1HH266WCSRYYOY23LANSAM8Z1" localSheetId="8" hidden="1">#REF!</definedName>
    <definedName name="BEx1HH266WCSRYYOY23LANSAM8Z1" localSheetId="10" hidden="1">#REF!</definedName>
    <definedName name="BEx1HH266WCSRYYOY23LANSAM8Z1" localSheetId="7" hidden="1">#REF!</definedName>
    <definedName name="BEx1HH266WCSRYYOY23LANSAM8Z1" localSheetId="11" hidden="1">#REF!</definedName>
    <definedName name="BEx1HH266WCSRYYOY23LANSAM8Z1" localSheetId="12" hidden="1">#REF!</definedName>
    <definedName name="BEx1HH266WCSRYYOY23LANSAM8Z1" hidden="1">#REF!</definedName>
    <definedName name="BEx1HIPLJZABY0EMUOTZN0EQMDPU" localSheetId="9" hidden="1">#REF!</definedName>
    <definedName name="BEx1HIPLJZABY0EMUOTZN0EQMDPU" localSheetId="6" hidden="1">#REF!</definedName>
    <definedName name="BEx1HIPLJZABY0EMUOTZN0EQMDPU" localSheetId="8" hidden="1">#REF!</definedName>
    <definedName name="BEx1HIPLJZABY0EMUOTZN0EQMDPU" localSheetId="10" hidden="1">#REF!</definedName>
    <definedName name="BEx1HIPLJZABY0EMUOTZN0EQMDPU" localSheetId="7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hidden="1">#REF!</definedName>
    <definedName name="BEx1HO94JIRX219MPWMB5E5XZ04X" localSheetId="9" hidden="1">#REF!</definedName>
    <definedName name="BEx1HO94JIRX219MPWMB5E5XZ04X" localSheetId="6" hidden="1">#REF!</definedName>
    <definedName name="BEx1HO94JIRX219MPWMB5E5XZ04X" localSheetId="8" hidden="1">#REF!</definedName>
    <definedName name="BEx1HO94JIRX219MPWMB5E5XZ04X" localSheetId="10" hidden="1">#REF!</definedName>
    <definedName name="BEx1HO94JIRX219MPWMB5E5XZ04X" localSheetId="7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hidden="1">#REF!</definedName>
    <definedName name="BEx1HQNF6KHM21E3XLW0NMSSEI9S" localSheetId="9" hidden="1">#REF!</definedName>
    <definedName name="BEx1HQNF6KHM21E3XLW0NMSSEI9S" localSheetId="6" hidden="1">#REF!</definedName>
    <definedName name="BEx1HQNF6KHM21E3XLW0NMSSEI9S" localSheetId="8" hidden="1">#REF!</definedName>
    <definedName name="BEx1HQNF6KHM21E3XLW0NMSSEI9S" localSheetId="10" hidden="1">#REF!</definedName>
    <definedName name="BEx1HQNF6KHM21E3XLW0NMSSEI9S" localSheetId="7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hidden="1">#REF!</definedName>
    <definedName name="BEx1HSLNWIW4S97ZBYY7I7M5YVH4" localSheetId="9" hidden="1">#REF!</definedName>
    <definedName name="BEx1HSLNWIW4S97ZBYY7I7M5YVH4" localSheetId="6" hidden="1">#REF!</definedName>
    <definedName name="BEx1HSLNWIW4S97ZBYY7I7M5YVH4" localSheetId="8" hidden="1">#REF!</definedName>
    <definedName name="BEx1HSLNWIW4S97ZBYY7I7M5YVH4" localSheetId="10" hidden="1">#REF!</definedName>
    <definedName name="BEx1HSLNWIW4S97ZBYY7I7M5YVH4" localSheetId="7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hidden="1">#REF!</definedName>
    <definedName name="BEx1I4L21EMOYZ97EOEQ30N9KV83" localSheetId="9" hidden="1">#REF!</definedName>
    <definedName name="BEx1I4L21EMOYZ97EOEQ30N9KV83" localSheetId="8" hidden="1">#REF!</definedName>
    <definedName name="BEx1I4L21EMOYZ97EOEQ30N9KV83" localSheetId="10" hidden="1">#REF!</definedName>
    <definedName name="BEx1I4L21EMOYZ97EOEQ30N9KV83" localSheetId="7" hidden="1">#REF!</definedName>
    <definedName name="BEx1I4L21EMOYZ97EOEQ30N9KV83" localSheetId="11" hidden="1">#REF!</definedName>
    <definedName name="BEx1I4L21EMOYZ97EOEQ30N9KV83" localSheetId="12" hidden="1">#REF!</definedName>
    <definedName name="BEx1I4L21EMOYZ97EOEQ30N9KV83" hidden="1">#REF!</definedName>
    <definedName name="BEx1I4QKTILCKZUSOJCVZN7SNHL5" localSheetId="9" hidden="1">#REF!</definedName>
    <definedName name="BEx1I4QKTILCKZUSOJCVZN7SNHL5" localSheetId="6" hidden="1">#REF!</definedName>
    <definedName name="BEx1I4QKTILCKZUSOJCVZN7SNHL5" localSheetId="8" hidden="1">#REF!</definedName>
    <definedName name="BEx1I4QKTILCKZUSOJCVZN7SNHL5" localSheetId="10" hidden="1">#REF!</definedName>
    <definedName name="BEx1I4QKTILCKZUSOJCVZN7SNHL5" localSheetId="7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hidden="1">#REF!</definedName>
    <definedName name="BEx1IE0ZP7RIFM9FI24S9I6AAJ14" localSheetId="9" hidden="1">#REF!</definedName>
    <definedName name="BEx1IE0ZP7RIFM9FI24S9I6AAJ14" localSheetId="6" hidden="1">#REF!</definedName>
    <definedName name="BEx1IE0ZP7RIFM9FI24S9I6AAJ14" localSheetId="8" hidden="1">#REF!</definedName>
    <definedName name="BEx1IE0ZP7RIFM9FI24S9I6AAJ14" localSheetId="10" hidden="1">#REF!</definedName>
    <definedName name="BEx1IE0ZP7RIFM9FI24S9I6AAJ14" localSheetId="7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hidden="1">#REF!</definedName>
    <definedName name="BEx1IGQ5B697MNDOE06MVSR0H58E" localSheetId="9" hidden="1">#REF!</definedName>
    <definedName name="BEx1IGQ5B697MNDOE06MVSR0H58E" localSheetId="6" hidden="1">#REF!</definedName>
    <definedName name="BEx1IGQ5B697MNDOE06MVSR0H58E" localSheetId="8" hidden="1">#REF!</definedName>
    <definedName name="BEx1IGQ5B697MNDOE06MVSR0H58E" localSheetId="10" hidden="1">#REF!</definedName>
    <definedName name="BEx1IGQ5B697MNDOE06MVSR0H58E" localSheetId="7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hidden="1">#REF!</definedName>
    <definedName name="BEx1IKRPW8MLB9Y485M1TL2IT9SH" localSheetId="9" hidden="1">#REF!</definedName>
    <definedName name="BEx1IKRPW8MLB9Y485M1TL2IT9SH" localSheetId="6" hidden="1">#REF!</definedName>
    <definedName name="BEx1IKRPW8MLB9Y485M1TL2IT9SH" localSheetId="8" hidden="1">#REF!</definedName>
    <definedName name="BEx1IKRPW8MLB9Y485M1TL2IT9SH" localSheetId="10" hidden="1">#REF!</definedName>
    <definedName name="BEx1IKRPW8MLB9Y485M1TL2IT9SH" localSheetId="7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hidden="1">#REF!</definedName>
    <definedName name="BEx1J0CSSHDJGBJUHVOEMCF2P4DL" localSheetId="9" hidden="1">#REF!</definedName>
    <definedName name="BEx1J0CSSHDJGBJUHVOEMCF2P4DL" localSheetId="6" hidden="1">#REF!</definedName>
    <definedName name="BEx1J0CSSHDJGBJUHVOEMCF2P4DL" localSheetId="8" hidden="1">#REF!</definedName>
    <definedName name="BEx1J0CSSHDJGBJUHVOEMCF2P4DL" localSheetId="10" hidden="1">#REF!</definedName>
    <definedName name="BEx1J0CSSHDJGBJUHVOEMCF2P4DL" localSheetId="7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hidden="1">#REF!</definedName>
    <definedName name="BEx1J6NC9DE7CANGLXQGIAHI2C92" hidden="1">'[2]Reco Sheet for Fcast'!$I$8:$J$8</definedName>
    <definedName name="BEx1J7E8VCGLPYU82QXVUG5N3ZAI" localSheetId="9" hidden="1">#REF!</definedName>
    <definedName name="BEx1J7E8VCGLPYU82QXVUG5N3ZAI" localSheetId="6" hidden="1">#REF!</definedName>
    <definedName name="BEx1J7E8VCGLPYU82QXVUG5N3ZAI" localSheetId="8" hidden="1">#REF!</definedName>
    <definedName name="BEx1J7E8VCGLPYU82QXVUG5N3ZAI" localSheetId="10" hidden="1">#REF!</definedName>
    <definedName name="BEx1J7E8VCGLPYU82QXVUG5N3ZAI" localSheetId="7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hidden="1">#REF!</definedName>
    <definedName name="BEx1JGE2YQWH8S25USOY08XVGO0D" localSheetId="9" hidden="1">#REF!</definedName>
    <definedName name="BEx1JGE2YQWH8S25USOY08XVGO0D" localSheetId="6" hidden="1">#REF!</definedName>
    <definedName name="BEx1JGE2YQWH8S25USOY08XVGO0D" localSheetId="8" hidden="1">#REF!</definedName>
    <definedName name="BEx1JGE2YQWH8S25USOY08XVGO0D" localSheetId="10" hidden="1">#REF!</definedName>
    <definedName name="BEx1JGE2YQWH8S25USOY08XVGO0D" localSheetId="7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hidden="1">#REF!</definedName>
    <definedName name="BEx1JJJC9T1W7HY4V7HP1S1W4JO1" localSheetId="9" hidden="1">#REF!</definedName>
    <definedName name="BEx1JJJC9T1W7HY4V7HP1S1W4JO1" localSheetId="6" hidden="1">#REF!</definedName>
    <definedName name="BEx1JJJC9T1W7HY4V7HP1S1W4JO1" localSheetId="8" hidden="1">#REF!</definedName>
    <definedName name="BEx1JJJC9T1W7HY4V7HP1S1W4JO1" localSheetId="10" hidden="1">#REF!</definedName>
    <definedName name="BEx1JJJC9T1W7HY4V7HP1S1W4JO1" localSheetId="7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hidden="1">#REF!</definedName>
    <definedName name="BEx1JKKZSJ7DI4PTFVI9VVFMB1X2" localSheetId="9" hidden="1">#REF!</definedName>
    <definedName name="BEx1JKKZSJ7DI4PTFVI9VVFMB1X2" localSheetId="6" hidden="1">#REF!</definedName>
    <definedName name="BEx1JKKZSJ7DI4PTFVI9VVFMB1X2" localSheetId="8" hidden="1">#REF!</definedName>
    <definedName name="BEx1JKKZSJ7DI4PTFVI9VVFMB1X2" localSheetId="10" hidden="1">#REF!</definedName>
    <definedName name="BEx1JKKZSJ7DI4PTFVI9VVFMB1X2" localSheetId="7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hidden="1">#REF!</definedName>
    <definedName name="BEx1JPJ2JSOQN114PESLM5AHS817" localSheetId="9" hidden="1">#REF!</definedName>
    <definedName name="BEx1JPJ2JSOQN114PESLM5AHS817" localSheetId="8" hidden="1">#REF!</definedName>
    <definedName name="BEx1JPJ2JSOQN114PESLM5AHS817" localSheetId="10" hidden="1">#REF!</definedName>
    <definedName name="BEx1JPJ2JSOQN114PESLM5AHS817" localSheetId="7" hidden="1">#REF!</definedName>
    <definedName name="BEx1JPJ2JSOQN114PESLM5AHS817" localSheetId="11" hidden="1">#REF!</definedName>
    <definedName name="BEx1JPJ2JSOQN114PESLM5AHS817" localSheetId="12" hidden="1">#REF!</definedName>
    <definedName name="BEx1JPJ2JSOQN114PESLM5AHS817" hidden="1">#REF!</definedName>
    <definedName name="BEx1JUBQFRVMASSFK4B3V0AD7YP9" localSheetId="9" hidden="1">#REF!</definedName>
    <definedName name="BEx1JUBQFRVMASSFK4B3V0AD7YP9" localSheetId="6" hidden="1">#REF!</definedName>
    <definedName name="BEx1JUBQFRVMASSFK4B3V0AD7YP9" localSheetId="8" hidden="1">#REF!</definedName>
    <definedName name="BEx1JUBQFRVMASSFK4B3V0AD7YP9" localSheetId="10" hidden="1">#REF!</definedName>
    <definedName name="BEx1JUBQFRVMASSFK4B3V0AD7YP9" localSheetId="7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hidden="1">#REF!</definedName>
    <definedName name="BEx1JXBM5W4YRWNQ0P95QQS6JWD6" localSheetId="9" hidden="1">#REF!</definedName>
    <definedName name="BEx1JXBM5W4YRWNQ0P95QQS6JWD6" localSheetId="6" hidden="1">#REF!</definedName>
    <definedName name="BEx1JXBM5W4YRWNQ0P95QQS6JWD6" localSheetId="8" hidden="1">#REF!</definedName>
    <definedName name="BEx1JXBM5W4YRWNQ0P95QQS6JWD6" localSheetId="10" hidden="1">#REF!</definedName>
    <definedName name="BEx1JXBM5W4YRWNQ0P95QQS6JWD6" localSheetId="7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hidden="1">#REF!</definedName>
    <definedName name="BEx1KGY9QEHZ9QSARMQUTQKRK4UX" localSheetId="9" hidden="1">#REF!</definedName>
    <definedName name="BEx1KGY9QEHZ9QSARMQUTQKRK4UX" localSheetId="6" hidden="1">#REF!</definedName>
    <definedName name="BEx1KGY9QEHZ9QSARMQUTQKRK4UX" localSheetId="8" hidden="1">#REF!</definedName>
    <definedName name="BEx1KGY9QEHZ9QSARMQUTQKRK4UX" localSheetId="10" hidden="1">#REF!</definedName>
    <definedName name="BEx1KGY9QEHZ9QSARMQUTQKRK4UX" localSheetId="7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hidden="1">#REF!</definedName>
    <definedName name="BEx1KKP1ELIF2UII2FWVGL7M1X7J" localSheetId="9" hidden="1">#REF!</definedName>
    <definedName name="BEx1KKP1ELIF2UII2FWVGL7M1X7J" localSheetId="6" hidden="1">#REF!</definedName>
    <definedName name="BEx1KKP1ELIF2UII2FWVGL7M1X7J" localSheetId="8" hidden="1">#REF!</definedName>
    <definedName name="BEx1KKP1ELIF2UII2FWVGL7M1X7J" localSheetId="10" hidden="1">#REF!</definedName>
    <definedName name="BEx1KKP1ELIF2UII2FWVGL7M1X7J" localSheetId="7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hidden="1">#REF!</definedName>
    <definedName name="BEx1KUVWMB0QCWA3RBE4CADFVRIS" localSheetId="9" hidden="1">#REF!</definedName>
    <definedName name="BEx1KUVWMB0QCWA3RBE4CADFVRIS" localSheetId="6" hidden="1">#REF!</definedName>
    <definedName name="BEx1KUVWMB0QCWA3RBE4CADFVRIS" localSheetId="8" hidden="1">#REF!</definedName>
    <definedName name="BEx1KUVWMB0QCWA3RBE4CADFVRIS" localSheetId="10" hidden="1">#REF!</definedName>
    <definedName name="BEx1KUVWMB0QCWA3RBE4CADFVRIS" localSheetId="7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hidden="1">#REF!</definedName>
    <definedName name="BEx1L2OG1SDFK2TPXELJ77YP4NI2" localSheetId="9" hidden="1">#REF!</definedName>
    <definedName name="BEx1L2OG1SDFK2TPXELJ77YP4NI2" localSheetId="6" hidden="1">#REF!</definedName>
    <definedName name="BEx1L2OG1SDFK2TPXELJ77YP4NI2" localSheetId="8" hidden="1">#REF!</definedName>
    <definedName name="BEx1L2OG1SDFK2TPXELJ77YP4NI2" localSheetId="10" hidden="1">#REF!</definedName>
    <definedName name="BEx1L2OG1SDFK2TPXELJ77YP4NI2" localSheetId="7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hidden="1">#REF!</definedName>
    <definedName name="BEx1L412Y7PLHU3B77RTCCOZ5FI0" localSheetId="9" hidden="1">#REF!</definedName>
    <definedName name="BEx1L412Y7PLHU3B77RTCCOZ5FI0" localSheetId="8" hidden="1">#REF!</definedName>
    <definedName name="BEx1L412Y7PLHU3B77RTCCOZ5FI0" localSheetId="10" hidden="1">#REF!</definedName>
    <definedName name="BEx1L412Y7PLHU3B77RTCCOZ5FI0" localSheetId="7" hidden="1">#REF!</definedName>
    <definedName name="BEx1L412Y7PLHU3B77RTCCOZ5FI0" localSheetId="11" hidden="1">#REF!</definedName>
    <definedName name="BEx1L412Y7PLHU3B77RTCCOZ5FI0" localSheetId="12" hidden="1">#REF!</definedName>
    <definedName name="BEx1L412Y7PLHU3B77RTCCOZ5FI0" hidden="1">#REF!</definedName>
    <definedName name="BEx1L6Q60MWRDJB4L20LK0XPA0Z2" localSheetId="9" hidden="1">#REF!</definedName>
    <definedName name="BEx1L6Q60MWRDJB4L20LK0XPA0Z2" localSheetId="6" hidden="1">#REF!</definedName>
    <definedName name="BEx1L6Q60MWRDJB4L20LK0XPA0Z2" localSheetId="8" hidden="1">#REF!</definedName>
    <definedName name="BEx1L6Q60MWRDJB4L20LK0XPA0Z2" localSheetId="10" hidden="1">#REF!</definedName>
    <definedName name="BEx1L6Q60MWRDJB4L20LK0XPA0Z2" localSheetId="7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hidden="1">#REF!</definedName>
    <definedName name="BEx1LD63FP2Z4BR9TKSHOZW9KKZ5" localSheetId="9" hidden="1">#REF!</definedName>
    <definedName name="BEx1LD63FP2Z4BR9TKSHOZW9KKZ5" localSheetId="6" hidden="1">#REF!</definedName>
    <definedName name="BEx1LD63FP2Z4BR9TKSHOZW9KKZ5" localSheetId="8" hidden="1">#REF!</definedName>
    <definedName name="BEx1LD63FP2Z4BR9TKSHOZW9KKZ5" localSheetId="10" hidden="1">#REF!</definedName>
    <definedName name="BEx1LD63FP2Z4BR9TKSHOZW9KKZ5" localSheetId="7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hidden="1">#REF!</definedName>
    <definedName name="BEx1LDMB9RW982DUILM2WPT5VWQ3" localSheetId="9" hidden="1">#REF!</definedName>
    <definedName name="BEx1LDMB9RW982DUILM2WPT5VWQ3" localSheetId="6" hidden="1">#REF!</definedName>
    <definedName name="BEx1LDMB9RW982DUILM2WPT5VWQ3" localSheetId="8" hidden="1">#REF!</definedName>
    <definedName name="BEx1LDMB9RW982DUILM2WPT5VWQ3" localSheetId="10" hidden="1">#REF!</definedName>
    <definedName name="BEx1LDMB9RW982DUILM2WPT5VWQ3" localSheetId="7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hidden="1">#REF!</definedName>
    <definedName name="BEx1LRPGDQCOEMW8YT80J1XCDCIV" localSheetId="9" hidden="1">#REF!</definedName>
    <definedName name="BEx1LRPGDQCOEMW8YT80J1XCDCIV" localSheetId="6" hidden="1">#REF!</definedName>
    <definedName name="BEx1LRPGDQCOEMW8YT80J1XCDCIV" localSheetId="8" hidden="1">#REF!</definedName>
    <definedName name="BEx1LRPGDQCOEMW8YT80J1XCDCIV" localSheetId="10" hidden="1">#REF!</definedName>
    <definedName name="BEx1LRPGDQCOEMW8YT80J1XCDCIV" localSheetId="7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hidden="1">#REF!</definedName>
    <definedName name="BEx1LRUSJW4JG54X07QWD9R27WV9" localSheetId="9" hidden="1">#REF!</definedName>
    <definedName name="BEx1LRUSJW4JG54X07QWD9R27WV9" localSheetId="6" hidden="1">#REF!</definedName>
    <definedName name="BEx1LRUSJW4JG54X07QWD9R27WV9" localSheetId="8" hidden="1">#REF!</definedName>
    <definedName name="BEx1LRUSJW4JG54X07QWD9R27WV9" localSheetId="10" hidden="1">#REF!</definedName>
    <definedName name="BEx1LRUSJW4JG54X07QWD9R27WV9" localSheetId="7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hidden="1">#REF!</definedName>
    <definedName name="BEx1M1WBK5T0LP1AK2JYV6W87ID6" localSheetId="9" hidden="1">#REF!</definedName>
    <definedName name="BEx1M1WBK5T0LP1AK2JYV6W87ID6" localSheetId="6" hidden="1">#REF!</definedName>
    <definedName name="BEx1M1WBK5T0LP1AK2JYV6W87ID6" localSheetId="8" hidden="1">#REF!</definedName>
    <definedName name="BEx1M1WBK5T0LP1AK2JYV6W87ID6" localSheetId="10" hidden="1">#REF!</definedName>
    <definedName name="BEx1M1WBK5T0LP1AK2JYV6W87ID6" localSheetId="7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hidden="1">#REF!</definedName>
    <definedName name="BEx1M2CEKIG7U2M98E8QT7PXKFJI" localSheetId="9" hidden="1">#REF!</definedName>
    <definedName name="BEx1M2CEKIG7U2M98E8QT7PXKFJI" localSheetId="6" hidden="1">#REF!</definedName>
    <definedName name="BEx1M2CEKIG7U2M98E8QT7PXKFJI" localSheetId="8" hidden="1">#REF!</definedName>
    <definedName name="BEx1M2CEKIG7U2M98E8QT7PXKFJI" localSheetId="10" hidden="1">#REF!</definedName>
    <definedName name="BEx1M2CEKIG7U2M98E8QT7PXKFJI" localSheetId="7" hidden="1">#REF!</definedName>
    <definedName name="BEx1M2CEKIG7U2M98E8QT7PXKFJI" localSheetId="11" hidden="1">#REF!</definedName>
    <definedName name="BEx1M2CEKIG7U2M98E8QT7PXKFJI" localSheetId="12" hidden="1">#REF!</definedName>
    <definedName name="BEx1M2CEKIG7U2M98E8QT7PXKFJI" hidden="1">#REF!</definedName>
    <definedName name="BEx1M51HHDYGIT8PON7U8ICL2S95" localSheetId="9" hidden="1">#REF!</definedName>
    <definedName name="BEx1M51HHDYGIT8PON7U8ICL2S95" localSheetId="6" hidden="1">#REF!</definedName>
    <definedName name="BEx1M51HHDYGIT8PON7U8ICL2S95" localSheetId="8" hidden="1">#REF!</definedName>
    <definedName name="BEx1M51HHDYGIT8PON7U8ICL2S95" localSheetId="10" hidden="1">#REF!</definedName>
    <definedName name="BEx1M51HHDYGIT8PON7U8ICL2S95" localSheetId="7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hidden="1">#REF!</definedName>
    <definedName name="BEx1M9DVXW1QKW4BT3H733BJ74CE" localSheetId="9" hidden="1">#REF!</definedName>
    <definedName name="BEx1M9DVXW1QKW4BT3H733BJ74CE" localSheetId="8" hidden="1">#REF!</definedName>
    <definedName name="BEx1M9DVXW1QKW4BT3H733BJ74CE" localSheetId="10" hidden="1">#REF!</definedName>
    <definedName name="BEx1M9DVXW1QKW4BT3H733BJ74CE" localSheetId="7" hidden="1">#REF!</definedName>
    <definedName name="BEx1M9DVXW1QKW4BT3H733BJ74CE" localSheetId="11" hidden="1">#REF!</definedName>
    <definedName name="BEx1M9DVXW1QKW4BT3H733BJ74CE" localSheetId="12" hidden="1">#REF!</definedName>
    <definedName name="BEx1M9DVXW1QKW4BT3H733BJ74CE" hidden="1">#REF!</definedName>
    <definedName name="BEx1MJVIWNE5X8L7TRVWT9WWEUBJ" localSheetId="9" hidden="1">#REF!</definedName>
    <definedName name="BEx1MJVIWNE5X8L7TRVWT9WWEUBJ" localSheetId="8" hidden="1">#REF!</definedName>
    <definedName name="BEx1MJVIWNE5X8L7TRVWT9WWEUBJ" localSheetId="10" hidden="1">#REF!</definedName>
    <definedName name="BEx1MJVIWNE5X8L7TRVWT9WWEUBJ" localSheetId="7" hidden="1">#REF!</definedName>
    <definedName name="BEx1MJVIWNE5X8L7TRVWT9WWEUBJ" localSheetId="11" hidden="1">#REF!</definedName>
    <definedName name="BEx1MJVIWNE5X8L7TRVWT9WWEUBJ" localSheetId="12" hidden="1">#REF!</definedName>
    <definedName name="BEx1MJVIWNE5X8L7TRVWT9WWEUBJ" hidden="1">#REF!</definedName>
    <definedName name="BEx1MMFAHNWB5B2QUWBELI39PCEY" hidden="1">'[3]Bud Mth'!$C$15:$D$29</definedName>
    <definedName name="BEx1MTRKKVCHOZ0YGID6HZ49LJTO" localSheetId="9" hidden="1">#REF!</definedName>
    <definedName name="BEx1MTRKKVCHOZ0YGID6HZ49LJTO" localSheetId="6" hidden="1">#REF!</definedName>
    <definedName name="BEx1MTRKKVCHOZ0YGID6HZ49LJTO" localSheetId="8" hidden="1">#REF!</definedName>
    <definedName name="BEx1MTRKKVCHOZ0YGID6HZ49LJTO" localSheetId="10" hidden="1">#REF!</definedName>
    <definedName name="BEx1MTRKKVCHOZ0YGID6HZ49LJTO" localSheetId="7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hidden="1">#REF!</definedName>
    <definedName name="BEx1N0CYK8OCCI654CPSXGPO2B4B" localSheetId="9" hidden="1">#REF!</definedName>
    <definedName name="BEx1N0CYK8OCCI654CPSXGPO2B4B" localSheetId="8" hidden="1">#REF!</definedName>
    <definedName name="BEx1N0CYK8OCCI654CPSXGPO2B4B" localSheetId="10" hidden="1">#REF!</definedName>
    <definedName name="BEx1N0CYK8OCCI654CPSXGPO2B4B" localSheetId="7" hidden="1">#REF!</definedName>
    <definedName name="BEx1N0CYK8OCCI654CPSXGPO2B4B" localSheetId="11" hidden="1">#REF!</definedName>
    <definedName name="BEx1N0CYK8OCCI654CPSXGPO2B4B" localSheetId="12" hidden="1">#REF!</definedName>
    <definedName name="BEx1N0CYK8OCCI654CPSXGPO2B4B" hidden="1">#REF!</definedName>
    <definedName name="BEx1N3CUJ3UX61X38ZAJVPEN4KMC" localSheetId="9" hidden="1">#REF!</definedName>
    <definedName name="BEx1N3CUJ3UX61X38ZAJVPEN4KMC" localSheetId="6" hidden="1">#REF!</definedName>
    <definedName name="BEx1N3CUJ3UX61X38ZAJVPEN4KMC" localSheetId="8" hidden="1">#REF!</definedName>
    <definedName name="BEx1N3CUJ3UX61X38ZAJVPEN4KMC" localSheetId="10" hidden="1">#REF!</definedName>
    <definedName name="BEx1N3CUJ3UX61X38ZAJVPEN4KMC" localSheetId="7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hidden="1">#REF!</definedName>
    <definedName name="BEx1NM34KQTO1LDNSAFD1L82UZFG" localSheetId="9" hidden="1">#REF!</definedName>
    <definedName name="BEx1NM34KQTO1LDNSAFD1L82UZFG" localSheetId="6" hidden="1">#REF!</definedName>
    <definedName name="BEx1NM34KQTO1LDNSAFD1L82UZFG" localSheetId="8" hidden="1">#REF!</definedName>
    <definedName name="BEx1NM34KQTO1LDNSAFD1L82UZFG" localSheetId="10" hidden="1">#REF!</definedName>
    <definedName name="BEx1NM34KQTO1LDNSAFD1L82UZFG" localSheetId="7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hidden="1">#REF!</definedName>
    <definedName name="BEx1NO6TXZVOGCUWCCRTXRXWW0XL" localSheetId="9" hidden="1">#REF!</definedName>
    <definedName name="BEx1NO6TXZVOGCUWCCRTXRXWW0XL" localSheetId="6" hidden="1">#REF!</definedName>
    <definedName name="BEx1NO6TXZVOGCUWCCRTXRXWW0XL" localSheetId="8" hidden="1">#REF!</definedName>
    <definedName name="BEx1NO6TXZVOGCUWCCRTXRXWW0XL" localSheetId="10" hidden="1">#REF!</definedName>
    <definedName name="BEx1NO6TXZVOGCUWCCRTXRXWW0XL" localSheetId="7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hidden="1">#REF!</definedName>
    <definedName name="BEx1NPU28WUUK44W5CBNJU6C9T8G" localSheetId="9" hidden="1">#REF!</definedName>
    <definedName name="BEx1NPU28WUUK44W5CBNJU6C9T8G" localSheetId="8" hidden="1">#REF!</definedName>
    <definedName name="BEx1NPU28WUUK44W5CBNJU6C9T8G" localSheetId="10" hidden="1">#REF!</definedName>
    <definedName name="BEx1NPU28WUUK44W5CBNJU6C9T8G" localSheetId="7" hidden="1">#REF!</definedName>
    <definedName name="BEx1NPU28WUUK44W5CBNJU6C9T8G" localSheetId="11" hidden="1">#REF!</definedName>
    <definedName name="BEx1NPU28WUUK44W5CBNJU6C9T8G" localSheetId="12" hidden="1">#REF!</definedName>
    <definedName name="BEx1NPU28WUUK44W5CBNJU6C9T8G" hidden="1">#REF!</definedName>
    <definedName name="BEx1NS8EU5P9FQV3S0WRTXI5L361" localSheetId="9" hidden="1">#REF!</definedName>
    <definedName name="BEx1NS8EU5P9FQV3S0WRTXI5L361" localSheetId="6" hidden="1">#REF!</definedName>
    <definedName name="BEx1NS8EU5P9FQV3S0WRTXI5L361" localSheetId="8" hidden="1">#REF!</definedName>
    <definedName name="BEx1NS8EU5P9FQV3S0WRTXI5L361" localSheetId="10" hidden="1">#REF!</definedName>
    <definedName name="BEx1NS8EU5P9FQV3S0WRTXI5L361" localSheetId="7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hidden="1">#REF!</definedName>
    <definedName name="BEx1NUBX5VUYZFKQH69FN6BTLWCR" localSheetId="9" hidden="1">#REF!</definedName>
    <definedName name="BEx1NUBX5VUYZFKQH69FN6BTLWCR" localSheetId="6" hidden="1">#REF!</definedName>
    <definedName name="BEx1NUBX5VUYZFKQH69FN6BTLWCR" localSheetId="8" hidden="1">#REF!</definedName>
    <definedName name="BEx1NUBX5VUYZFKQH69FN6BTLWCR" localSheetId="10" hidden="1">#REF!</definedName>
    <definedName name="BEx1NUBX5VUYZFKQH69FN6BTLWCR" localSheetId="7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hidden="1">#REF!</definedName>
    <definedName name="BEx1NZ4K1L8UON80Y2A4RASKWGNP" localSheetId="9" hidden="1">#REF!</definedName>
    <definedName name="BEx1NZ4K1L8UON80Y2A4RASKWGNP" localSheetId="6" hidden="1">#REF!</definedName>
    <definedName name="BEx1NZ4K1L8UON80Y2A4RASKWGNP" localSheetId="8" hidden="1">#REF!</definedName>
    <definedName name="BEx1NZ4K1L8UON80Y2A4RASKWGNP" localSheetId="10" hidden="1">#REF!</definedName>
    <definedName name="BEx1NZ4K1L8UON80Y2A4RASKWGNP" localSheetId="7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hidden="1">#REF!</definedName>
    <definedName name="BEx1OLAZ915OGYWP0QP1QQWDLCRX" localSheetId="9" hidden="1">#REF!</definedName>
    <definedName name="BEx1OLAZ915OGYWP0QP1QQWDLCRX" localSheetId="6" hidden="1">#REF!</definedName>
    <definedName name="BEx1OLAZ915OGYWP0QP1QQWDLCRX" localSheetId="8" hidden="1">#REF!</definedName>
    <definedName name="BEx1OLAZ915OGYWP0QP1QQWDLCRX" localSheetId="10" hidden="1">#REF!</definedName>
    <definedName name="BEx1OLAZ915OGYWP0QP1QQWDLCRX" localSheetId="7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hidden="1">#REF!</definedName>
    <definedName name="BEx1OO5ER042IS6IC4TLDI75JNVH" localSheetId="9" hidden="1">#REF!</definedName>
    <definedName name="BEx1OO5ER042IS6IC4TLDI75JNVH" localSheetId="6" hidden="1">#REF!</definedName>
    <definedName name="BEx1OO5ER042IS6IC4TLDI75JNVH" localSheetId="8" hidden="1">#REF!</definedName>
    <definedName name="BEx1OO5ER042IS6IC4TLDI75JNVH" localSheetId="10" hidden="1">#REF!</definedName>
    <definedName name="BEx1OO5ER042IS6IC4TLDI75JNVH" localSheetId="7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hidden="1">#REF!</definedName>
    <definedName name="BEx1ORG2YMOKTWZPWUQYQFKT95AR" localSheetId="9" hidden="1">#REF!</definedName>
    <definedName name="BEx1ORG2YMOKTWZPWUQYQFKT95AR" localSheetId="8" hidden="1">#REF!</definedName>
    <definedName name="BEx1ORG2YMOKTWZPWUQYQFKT95AR" localSheetId="10" hidden="1">#REF!</definedName>
    <definedName name="BEx1ORG2YMOKTWZPWUQYQFKT95AR" localSheetId="7" hidden="1">#REF!</definedName>
    <definedName name="BEx1ORG2YMOKTWZPWUQYQFKT95AR" localSheetId="11" hidden="1">#REF!</definedName>
    <definedName name="BEx1ORG2YMOKTWZPWUQYQFKT95AR" localSheetId="12" hidden="1">#REF!</definedName>
    <definedName name="BEx1ORG2YMOKTWZPWUQYQFKT95AR" hidden="1">#REF!</definedName>
    <definedName name="BEx1ORG3LGKCPSRMVQ2O9REG2US8" localSheetId="9" hidden="1">#REF!</definedName>
    <definedName name="BEx1ORG3LGKCPSRMVQ2O9REG2US8" localSheetId="8" hidden="1">#REF!</definedName>
    <definedName name="BEx1ORG3LGKCPSRMVQ2O9REG2US8" localSheetId="10" hidden="1">#REF!</definedName>
    <definedName name="BEx1ORG3LGKCPSRMVQ2O9REG2US8" localSheetId="7" hidden="1">#REF!</definedName>
    <definedName name="BEx1ORG3LGKCPSRMVQ2O9REG2US8" localSheetId="11" hidden="1">#REF!</definedName>
    <definedName name="BEx1ORG3LGKCPSRMVQ2O9REG2US8" localSheetId="12" hidden="1">#REF!</definedName>
    <definedName name="BEx1ORG3LGKCPSRMVQ2O9REG2US8" hidden="1">#REF!</definedName>
    <definedName name="BEx1OTE54CBSUT8FWKRALEDCUWN4" localSheetId="9" hidden="1">#REF!</definedName>
    <definedName name="BEx1OTE54CBSUT8FWKRALEDCUWN4" localSheetId="6" hidden="1">#REF!</definedName>
    <definedName name="BEx1OTE54CBSUT8FWKRALEDCUWN4" localSheetId="8" hidden="1">#REF!</definedName>
    <definedName name="BEx1OTE54CBSUT8FWKRALEDCUWN4" localSheetId="10" hidden="1">#REF!</definedName>
    <definedName name="BEx1OTE54CBSUT8FWKRALEDCUWN4" localSheetId="7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hidden="1">#REF!</definedName>
    <definedName name="BEx1OVSMPADTX95QUOX34KZQ8EDY" localSheetId="9" hidden="1">#REF!</definedName>
    <definedName name="BEx1OVSMPADTX95QUOX34KZQ8EDY" localSheetId="6" hidden="1">#REF!</definedName>
    <definedName name="BEx1OVSMPADTX95QUOX34KZQ8EDY" localSheetId="8" hidden="1">#REF!</definedName>
    <definedName name="BEx1OVSMPADTX95QUOX34KZQ8EDY" localSheetId="10" hidden="1">#REF!</definedName>
    <definedName name="BEx1OVSMPADTX95QUOX34KZQ8EDY" localSheetId="7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hidden="1">#REF!</definedName>
    <definedName name="BEx1OX544IO9FQJI7YYQGZCEHB3O" localSheetId="9" hidden="1">#REF!</definedName>
    <definedName name="BEx1OX544IO9FQJI7YYQGZCEHB3O" localSheetId="6" hidden="1">#REF!</definedName>
    <definedName name="BEx1OX544IO9FQJI7YYQGZCEHB3O" localSheetId="8" hidden="1">#REF!</definedName>
    <definedName name="BEx1OX544IO9FQJI7YYQGZCEHB3O" localSheetId="10" hidden="1">#REF!</definedName>
    <definedName name="BEx1OX544IO9FQJI7YYQGZCEHB3O" localSheetId="7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hidden="1">#REF!</definedName>
    <definedName name="BEx1OY6SVEUT2EQ26P7EKEND342G" localSheetId="9" hidden="1">#REF!</definedName>
    <definedName name="BEx1OY6SVEUT2EQ26P7EKEND342G" localSheetId="6" hidden="1">#REF!</definedName>
    <definedName name="BEx1OY6SVEUT2EQ26P7EKEND342G" localSheetId="8" hidden="1">#REF!</definedName>
    <definedName name="BEx1OY6SVEUT2EQ26P7EKEND342G" localSheetId="10" hidden="1">#REF!</definedName>
    <definedName name="BEx1OY6SVEUT2EQ26P7EKEND342G" localSheetId="7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hidden="1">#REF!</definedName>
    <definedName name="BEx1OYN1LPIPI12O9G6F7QAOS9T4" localSheetId="9" hidden="1">#REF!</definedName>
    <definedName name="BEx1OYN1LPIPI12O9G6F7QAOS9T4" localSheetId="6" hidden="1">#REF!</definedName>
    <definedName name="BEx1OYN1LPIPI12O9G6F7QAOS9T4" localSheetId="8" hidden="1">#REF!</definedName>
    <definedName name="BEx1OYN1LPIPI12O9G6F7QAOS9T4" localSheetId="10" hidden="1">#REF!</definedName>
    <definedName name="BEx1OYN1LPIPI12O9G6F7QAOS9T4" localSheetId="7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hidden="1">#REF!</definedName>
    <definedName name="BEx1P1HHKJA799O3YZXQAX6KFH58" localSheetId="9" hidden="1">#REF!</definedName>
    <definedName name="BEx1P1HHKJA799O3YZXQAX6KFH58" localSheetId="6" hidden="1">#REF!</definedName>
    <definedName name="BEx1P1HHKJA799O3YZXQAX6KFH58" localSheetId="8" hidden="1">#REF!</definedName>
    <definedName name="BEx1P1HHKJA799O3YZXQAX6KFH58" localSheetId="10" hidden="1">#REF!</definedName>
    <definedName name="BEx1P1HHKJA799O3YZXQAX6KFH58" localSheetId="7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hidden="1">#REF!</definedName>
    <definedName name="BEx1P34W467WGPOXPK292QFJIPHJ" localSheetId="9" hidden="1">#REF!</definedName>
    <definedName name="BEx1P34W467WGPOXPK292QFJIPHJ" localSheetId="6" hidden="1">#REF!</definedName>
    <definedName name="BEx1P34W467WGPOXPK292QFJIPHJ" localSheetId="8" hidden="1">#REF!</definedName>
    <definedName name="BEx1P34W467WGPOXPK292QFJIPHJ" localSheetId="10" hidden="1">#REF!</definedName>
    <definedName name="BEx1P34W467WGPOXPK292QFJIPHJ" localSheetId="7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hidden="1">#REF!</definedName>
    <definedName name="BEx1P7S1J4TKGVJ43C2Q2R3M9WRB" localSheetId="9" hidden="1">#REF!</definedName>
    <definedName name="BEx1P7S1J4TKGVJ43C2Q2R3M9WRB" localSheetId="6" hidden="1">#REF!</definedName>
    <definedName name="BEx1P7S1J4TKGVJ43C2Q2R3M9WRB" localSheetId="8" hidden="1">#REF!</definedName>
    <definedName name="BEx1P7S1J4TKGVJ43C2Q2R3M9WRB" localSheetId="10" hidden="1">#REF!</definedName>
    <definedName name="BEx1P7S1J4TKGVJ43C2Q2R3M9WRB" localSheetId="7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hidden="1">#REF!</definedName>
    <definedName name="BEx1PA11BLPVZM8RC5BL46WX8YB5" localSheetId="9" hidden="1">#REF!</definedName>
    <definedName name="BEx1PA11BLPVZM8RC5BL46WX8YB5" localSheetId="6" hidden="1">#REF!</definedName>
    <definedName name="BEx1PA11BLPVZM8RC5BL46WX8YB5" localSheetId="8" hidden="1">#REF!</definedName>
    <definedName name="BEx1PA11BLPVZM8RC5BL46WX8YB5" localSheetId="10" hidden="1">#REF!</definedName>
    <definedName name="BEx1PA11BLPVZM8RC5BL46WX8YB5" localSheetId="7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hidden="1">#REF!</definedName>
    <definedName name="BEx1PARXRTD8C90CTHDGZ2MZ48RR" localSheetId="9" hidden="1">#REF!</definedName>
    <definedName name="BEx1PARXRTD8C90CTHDGZ2MZ48RR" localSheetId="8" hidden="1">#REF!</definedName>
    <definedName name="BEx1PARXRTD8C90CTHDGZ2MZ48RR" localSheetId="10" hidden="1">#REF!</definedName>
    <definedName name="BEx1PARXRTD8C90CTHDGZ2MZ48RR" localSheetId="7" hidden="1">#REF!</definedName>
    <definedName name="BEx1PARXRTD8C90CTHDGZ2MZ48RR" localSheetId="11" hidden="1">#REF!</definedName>
    <definedName name="BEx1PARXRTD8C90CTHDGZ2MZ48RR" localSheetId="12" hidden="1">#REF!</definedName>
    <definedName name="BEx1PARXRTD8C90CTHDGZ2MZ48RR" hidden="1">#REF!</definedName>
    <definedName name="BEx1PBZ4BEFIPGMQXT9T8S4PZ2IM" localSheetId="9" hidden="1">#REF!</definedName>
    <definedName name="BEx1PBZ4BEFIPGMQXT9T8S4PZ2IM" localSheetId="6" hidden="1">#REF!</definedName>
    <definedName name="BEx1PBZ4BEFIPGMQXT9T8S4PZ2IM" localSheetId="8" hidden="1">#REF!</definedName>
    <definedName name="BEx1PBZ4BEFIPGMQXT9T8S4PZ2IM" localSheetId="10" hidden="1">#REF!</definedName>
    <definedName name="BEx1PBZ4BEFIPGMQXT9T8S4PZ2IM" localSheetId="7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hidden="1">#REF!</definedName>
    <definedName name="BEx1PLF2CFSXBZPVI6CJ534EIJDN" localSheetId="9" hidden="1">#REF!</definedName>
    <definedName name="BEx1PLF2CFSXBZPVI6CJ534EIJDN" localSheetId="6" hidden="1">#REF!</definedName>
    <definedName name="BEx1PLF2CFSXBZPVI6CJ534EIJDN" localSheetId="8" hidden="1">#REF!</definedName>
    <definedName name="BEx1PLF2CFSXBZPVI6CJ534EIJDN" localSheetId="10" hidden="1">#REF!</definedName>
    <definedName name="BEx1PLF2CFSXBZPVI6CJ534EIJDN" localSheetId="7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hidden="1">#REF!</definedName>
    <definedName name="BEx1PMWZB2DO6EM9BKLUICZJ65HD" localSheetId="9" hidden="1">#REF!</definedName>
    <definedName name="BEx1PMWZB2DO6EM9BKLUICZJ65HD" localSheetId="6" hidden="1">#REF!</definedName>
    <definedName name="BEx1PMWZB2DO6EM9BKLUICZJ65HD" localSheetId="8" hidden="1">#REF!</definedName>
    <definedName name="BEx1PMWZB2DO6EM9BKLUICZJ65HD" localSheetId="10" hidden="1">#REF!</definedName>
    <definedName name="BEx1PMWZB2DO6EM9BKLUICZJ65HD" localSheetId="7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hidden="1">#REF!</definedName>
    <definedName name="BEx1QA54J2A4I7IBQR19BTY28ZMR" localSheetId="9" hidden="1">#REF!</definedName>
    <definedName name="BEx1QA54J2A4I7IBQR19BTY28ZMR" localSheetId="6" hidden="1">#REF!</definedName>
    <definedName name="BEx1QA54J2A4I7IBQR19BTY28ZMR" localSheetId="8" hidden="1">#REF!</definedName>
    <definedName name="BEx1QA54J2A4I7IBQR19BTY28ZMR" localSheetId="10" hidden="1">#REF!</definedName>
    <definedName name="BEx1QA54J2A4I7IBQR19BTY28ZMR" localSheetId="7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hidden="1">#REF!</definedName>
    <definedName name="BEx1QL2UM89QA546C0N5UAES7FWW" localSheetId="9" hidden="1">#REF!</definedName>
    <definedName name="BEx1QL2UM89QA546C0N5UAES7FWW" localSheetId="8" hidden="1">#REF!</definedName>
    <definedName name="BEx1QL2UM89QA546C0N5UAES7FWW" localSheetId="10" hidden="1">#REF!</definedName>
    <definedName name="BEx1QL2UM89QA546C0N5UAES7FWW" localSheetId="7" hidden="1">#REF!</definedName>
    <definedName name="BEx1QL2UM89QA546C0N5UAES7FWW" localSheetId="11" hidden="1">#REF!</definedName>
    <definedName name="BEx1QL2UM89QA546C0N5UAES7FWW" localSheetId="12" hidden="1">#REF!</definedName>
    <definedName name="BEx1QL2UM89QA546C0N5UAES7FWW" hidden="1">#REF!</definedName>
    <definedName name="BEx1QM4PKKBHXHR5BZ2NON028UYL" localSheetId="9" hidden="1">#REF!</definedName>
    <definedName name="BEx1QM4PKKBHXHR5BZ2NON028UYL" localSheetId="8" hidden="1">#REF!</definedName>
    <definedName name="BEx1QM4PKKBHXHR5BZ2NON028UYL" localSheetId="10" hidden="1">#REF!</definedName>
    <definedName name="BEx1QM4PKKBHXHR5BZ2NON028UYL" localSheetId="7" hidden="1">#REF!</definedName>
    <definedName name="BEx1QM4PKKBHXHR5BZ2NON028UYL" localSheetId="11" hidden="1">#REF!</definedName>
    <definedName name="BEx1QM4PKKBHXHR5BZ2NON028UYL" localSheetId="12" hidden="1">#REF!</definedName>
    <definedName name="BEx1QM4PKKBHXHR5BZ2NON028UYL" hidden="1">#REF!</definedName>
    <definedName name="BEx1QMQAHG3KQUK59DVM68SWKZIZ" localSheetId="9" hidden="1">#REF!</definedName>
    <definedName name="BEx1QMQAHG3KQUK59DVM68SWKZIZ" localSheetId="6" hidden="1">#REF!</definedName>
    <definedName name="BEx1QMQAHG3KQUK59DVM68SWKZIZ" localSheetId="8" hidden="1">#REF!</definedName>
    <definedName name="BEx1QMQAHG3KQUK59DVM68SWKZIZ" localSheetId="10" hidden="1">#REF!</definedName>
    <definedName name="BEx1QMQAHG3KQUK59DVM68SWKZIZ" localSheetId="7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hidden="1">#REF!</definedName>
    <definedName name="BEx1R9YFKJCMSEST8OVCAO5E47FO" localSheetId="9" hidden="1">#REF!</definedName>
    <definedName name="BEx1R9YFKJCMSEST8OVCAO5E47FO" localSheetId="6" hidden="1">#REF!</definedName>
    <definedName name="BEx1R9YFKJCMSEST8OVCAO5E47FO" localSheetId="8" hidden="1">#REF!</definedName>
    <definedName name="BEx1R9YFKJCMSEST8OVCAO5E47FO" localSheetId="10" hidden="1">#REF!</definedName>
    <definedName name="BEx1R9YFKJCMSEST8OVCAO5E47FO" localSheetId="7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hidden="1">#REF!</definedName>
    <definedName name="BEx1RBGC06B3T52OIC0EQ1KGVP1I" localSheetId="9" hidden="1">#REF!</definedName>
    <definedName name="BEx1RBGC06B3T52OIC0EQ1KGVP1I" localSheetId="6" hidden="1">#REF!</definedName>
    <definedName name="BEx1RBGC06B3T52OIC0EQ1KGVP1I" localSheetId="8" hidden="1">#REF!</definedName>
    <definedName name="BEx1RBGC06B3T52OIC0EQ1KGVP1I" localSheetId="10" hidden="1">#REF!</definedName>
    <definedName name="BEx1RBGC06B3T52OIC0EQ1KGVP1I" localSheetId="7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hidden="1">#REF!</definedName>
    <definedName name="BEx1RRC7X4NI1CU4EO5XYE2GVARJ" localSheetId="9" hidden="1">#REF!</definedName>
    <definedName name="BEx1RRC7X4NI1CU4EO5XYE2GVARJ" localSheetId="6" hidden="1">#REF!</definedName>
    <definedName name="BEx1RRC7X4NI1CU4EO5XYE2GVARJ" localSheetId="8" hidden="1">#REF!</definedName>
    <definedName name="BEx1RRC7X4NI1CU4EO5XYE2GVARJ" localSheetId="10" hidden="1">#REF!</definedName>
    <definedName name="BEx1RRC7X4NI1CU4EO5XYE2GVARJ" localSheetId="7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hidden="1">#REF!</definedName>
    <definedName name="BEx1RY8DJX7XGAJ5Y6PJ7I5IYK4W" localSheetId="9" hidden="1">#REF!</definedName>
    <definedName name="BEx1RY8DJX7XGAJ5Y6PJ7I5IYK4W" localSheetId="8" hidden="1">#REF!</definedName>
    <definedName name="BEx1RY8DJX7XGAJ5Y6PJ7I5IYK4W" localSheetId="10" hidden="1">#REF!</definedName>
    <definedName name="BEx1RY8DJX7XGAJ5Y6PJ7I5IYK4W" localSheetId="7" hidden="1">#REF!</definedName>
    <definedName name="BEx1RY8DJX7XGAJ5Y6PJ7I5IYK4W" localSheetId="11" hidden="1">#REF!</definedName>
    <definedName name="BEx1RY8DJX7XGAJ5Y6PJ7I5IYK4W" localSheetId="12" hidden="1">#REF!</definedName>
    <definedName name="BEx1RY8DJX7XGAJ5Y6PJ7I5IYK4W" hidden="1">#REF!</definedName>
    <definedName name="BEx1RZA1NCGT832L7EMR7GMF588W" localSheetId="9" hidden="1">#REF!</definedName>
    <definedName name="BEx1RZA1NCGT832L7EMR7GMF588W" localSheetId="6" hidden="1">#REF!</definedName>
    <definedName name="BEx1RZA1NCGT832L7EMR7GMF588W" localSheetId="8" hidden="1">#REF!</definedName>
    <definedName name="BEx1RZA1NCGT832L7EMR7GMF588W" localSheetId="10" hidden="1">#REF!</definedName>
    <definedName name="BEx1RZA1NCGT832L7EMR7GMF588W" localSheetId="7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hidden="1">#REF!</definedName>
    <definedName name="BEx1S0XGIPUSZQUCSGWSK10GKW7Y" localSheetId="9" hidden="1">#REF!</definedName>
    <definedName name="BEx1S0XGIPUSZQUCSGWSK10GKW7Y" localSheetId="6" hidden="1">#REF!</definedName>
    <definedName name="BEx1S0XGIPUSZQUCSGWSK10GKW7Y" localSheetId="8" hidden="1">#REF!</definedName>
    <definedName name="BEx1S0XGIPUSZQUCSGWSK10GKW7Y" localSheetId="10" hidden="1">#REF!</definedName>
    <definedName name="BEx1S0XGIPUSZQUCSGWSK10GKW7Y" localSheetId="7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hidden="1">#REF!</definedName>
    <definedName name="BEx1S5VFNKIXHTTCWSV60UC50EZ8" localSheetId="9" hidden="1">#REF!</definedName>
    <definedName name="BEx1S5VFNKIXHTTCWSV60UC50EZ8" localSheetId="6" hidden="1">#REF!</definedName>
    <definedName name="BEx1S5VFNKIXHTTCWSV60UC50EZ8" localSheetId="8" hidden="1">#REF!</definedName>
    <definedName name="BEx1S5VFNKIXHTTCWSV60UC50EZ8" localSheetId="10" hidden="1">#REF!</definedName>
    <definedName name="BEx1S5VFNKIXHTTCWSV60UC50EZ8" localSheetId="7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hidden="1">#REF!</definedName>
    <definedName name="BEx1SEKAWOQJB87D3XQKKK1S7Q7X" localSheetId="9" hidden="1">#REF!</definedName>
    <definedName name="BEx1SEKAWOQJB87D3XQKKK1S7Q7X" localSheetId="8" hidden="1">#REF!</definedName>
    <definedName name="BEx1SEKAWOQJB87D3XQKKK1S7Q7X" localSheetId="10" hidden="1">#REF!</definedName>
    <definedName name="BEx1SEKAWOQJB87D3XQKKK1S7Q7X" localSheetId="7" hidden="1">#REF!</definedName>
    <definedName name="BEx1SEKAWOQJB87D3XQKKK1S7Q7X" localSheetId="11" hidden="1">#REF!</definedName>
    <definedName name="BEx1SEKAWOQJB87D3XQKKK1S7Q7X" localSheetId="12" hidden="1">#REF!</definedName>
    <definedName name="BEx1SEKAWOQJB87D3XQKKK1S7Q7X" hidden="1">#REF!</definedName>
    <definedName name="BEx1SK3U02H0RGKEYXW7ZMCEOF3V" localSheetId="9" hidden="1">#REF!</definedName>
    <definedName name="BEx1SK3U02H0RGKEYXW7ZMCEOF3V" localSheetId="6" hidden="1">#REF!</definedName>
    <definedName name="BEx1SK3U02H0RGKEYXW7ZMCEOF3V" localSheetId="8" hidden="1">#REF!</definedName>
    <definedName name="BEx1SK3U02H0RGKEYXW7ZMCEOF3V" localSheetId="10" hidden="1">#REF!</definedName>
    <definedName name="BEx1SK3U02H0RGKEYXW7ZMCEOF3V" localSheetId="7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hidden="1">#REF!</definedName>
    <definedName name="BEx1SL0D3RL9MNMJMKKSCKHRMB2U" localSheetId="9" hidden="1">#REF!</definedName>
    <definedName name="BEx1SL0D3RL9MNMJMKKSCKHRMB2U" localSheetId="8" hidden="1">#REF!</definedName>
    <definedName name="BEx1SL0D3RL9MNMJMKKSCKHRMB2U" localSheetId="10" hidden="1">#REF!</definedName>
    <definedName name="BEx1SL0D3RL9MNMJMKKSCKHRMB2U" localSheetId="7" hidden="1">#REF!</definedName>
    <definedName name="BEx1SL0D3RL9MNMJMKKSCKHRMB2U" localSheetId="11" hidden="1">#REF!</definedName>
    <definedName name="BEx1SL0D3RL9MNMJMKKSCKHRMB2U" localSheetId="12" hidden="1">#REF!</definedName>
    <definedName name="BEx1SL0D3RL9MNMJMKKSCKHRMB2U" hidden="1">#REF!</definedName>
    <definedName name="BEx1SSNEZINBJT29QVS62VS1THT4" localSheetId="9" hidden="1">#REF!</definedName>
    <definedName name="BEx1SSNEZINBJT29QVS62VS1THT4" localSheetId="6" hidden="1">#REF!</definedName>
    <definedName name="BEx1SSNEZINBJT29QVS62VS1THT4" localSheetId="8" hidden="1">#REF!</definedName>
    <definedName name="BEx1SSNEZINBJT29QVS62VS1THT4" localSheetId="10" hidden="1">#REF!</definedName>
    <definedName name="BEx1SSNEZINBJT29QVS62VS1THT4" localSheetId="7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hidden="1">#REF!</definedName>
    <definedName name="BEx1ST3IFG1FCSM73CNIUQQ5QSMJ" localSheetId="9" hidden="1">#REF!</definedName>
    <definedName name="BEx1ST3IFG1FCSM73CNIUQQ5QSMJ" localSheetId="8" hidden="1">#REF!</definedName>
    <definedName name="BEx1ST3IFG1FCSM73CNIUQQ5QSMJ" localSheetId="10" hidden="1">#REF!</definedName>
    <definedName name="BEx1ST3IFG1FCSM73CNIUQQ5QSMJ" localSheetId="7" hidden="1">#REF!</definedName>
    <definedName name="BEx1ST3IFG1FCSM73CNIUQQ5QSMJ" localSheetId="11" hidden="1">#REF!</definedName>
    <definedName name="BEx1ST3IFG1FCSM73CNIUQQ5QSMJ" localSheetId="12" hidden="1">#REF!</definedName>
    <definedName name="BEx1ST3IFG1FCSM73CNIUQQ5QSMJ" hidden="1">#REF!</definedName>
    <definedName name="BEx1SVNCHNANBJIDIQVB8AFK4HAN" localSheetId="9" hidden="1">#REF!</definedName>
    <definedName name="BEx1SVNCHNANBJIDIQVB8AFK4HAN" localSheetId="6" hidden="1">#REF!</definedName>
    <definedName name="BEx1SVNCHNANBJIDIQVB8AFK4HAN" localSheetId="8" hidden="1">#REF!</definedName>
    <definedName name="BEx1SVNCHNANBJIDIQVB8AFK4HAN" localSheetId="10" hidden="1">#REF!</definedName>
    <definedName name="BEx1SVNCHNANBJIDIQVB8AFK4HAN" localSheetId="7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hidden="1">#REF!</definedName>
    <definedName name="BEx1TJ0WLS9O7KNSGIPWTYHDYI1D" localSheetId="9" hidden="1">#REF!</definedName>
    <definedName name="BEx1TJ0WLS9O7KNSGIPWTYHDYI1D" localSheetId="6" hidden="1">#REF!</definedName>
    <definedName name="BEx1TJ0WLS9O7KNSGIPWTYHDYI1D" localSheetId="8" hidden="1">#REF!</definedName>
    <definedName name="BEx1TJ0WLS9O7KNSGIPWTYHDYI1D" localSheetId="10" hidden="1">#REF!</definedName>
    <definedName name="BEx1TJ0WLS9O7KNSGIPWTYHDYI1D" localSheetId="7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hidden="1">#REF!</definedName>
    <definedName name="BEx1TYR9YIVMD6E36LEX70E5H1UT" localSheetId="9" hidden="1">#REF!</definedName>
    <definedName name="BEx1TYR9YIVMD6E36LEX70E5H1UT" localSheetId="8" hidden="1">#REF!</definedName>
    <definedName name="BEx1TYR9YIVMD6E36LEX70E5H1UT" localSheetId="10" hidden="1">#REF!</definedName>
    <definedName name="BEx1TYR9YIVMD6E36LEX70E5H1UT" localSheetId="7" hidden="1">#REF!</definedName>
    <definedName name="BEx1TYR9YIVMD6E36LEX70E5H1UT" localSheetId="11" hidden="1">#REF!</definedName>
    <definedName name="BEx1TYR9YIVMD6E36LEX70E5H1UT" localSheetId="12" hidden="1">#REF!</definedName>
    <definedName name="BEx1TYR9YIVMD6E36LEX70E5H1UT" hidden="1">#REF!</definedName>
    <definedName name="BEx1U7AVJITLJSXQVVFD7SW3PG16" localSheetId="9" hidden="1">#REF!</definedName>
    <definedName name="BEx1U7AVJITLJSXQVVFD7SW3PG16" localSheetId="8" hidden="1">#REF!</definedName>
    <definedName name="BEx1U7AVJITLJSXQVVFD7SW3PG16" localSheetId="10" hidden="1">#REF!</definedName>
    <definedName name="BEx1U7AVJITLJSXQVVFD7SW3PG16" localSheetId="7" hidden="1">#REF!</definedName>
    <definedName name="BEx1U7AVJITLJSXQVVFD7SW3PG16" localSheetId="11" hidden="1">#REF!</definedName>
    <definedName name="BEx1U7AVJITLJSXQVVFD7SW3PG16" localSheetId="12" hidden="1">#REF!</definedName>
    <definedName name="BEx1U7AVJITLJSXQVVFD7SW3PG16" hidden="1">#REF!</definedName>
    <definedName name="BEx1U7WFO8OZKB1EBF4H386JW91L" localSheetId="9" hidden="1">#REF!</definedName>
    <definedName name="BEx1U7WFO8OZKB1EBF4H386JW91L" localSheetId="6" hidden="1">#REF!</definedName>
    <definedName name="BEx1U7WFO8OZKB1EBF4H386JW91L" localSheetId="8" hidden="1">#REF!</definedName>
    <definedName name="BEx1U7WFO8OZKB1EBF4H386JW91L" localSheetId="10" hidden="1">#REF!</definedName>
    <definedName name="BEx1U7WFO8OZKB1EBF4H386JW91L" localSheetId="7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hidden="1">#REF!</definedName>
    <definedName name="BEx1U87938YR9N6HYI24KVBKLOS3" localSheetId="9" hidden="1">#REF!</definedName>
    <definedName name="BEx1U87938YR9N6HYI24KVBKLOS3" localSheetId="6" hidden="1">#REF!</definedName>
    <definedName name="BEx1U87938YR9N6HYI24KVBKLOS3" localSheetId="8" hidden="1">#REF!</definedName>
    <definedName name="BEx1U87938YR9N6HYI24KVBKLOS3" localSheetId="10" hidden="1">#REF!</definedName>
    <definedName name="BEx1U87938YR9N6HYI24KVBKLOS3" localSheetId="7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hidden="1">#REF!</definedName>
    <definedName name="BEx1UA5BKWQW06WM6TB4PO39DL1F" localSheetId="9" hidden="1">#REF!</definedName>
    <definedName name="BEx1UA5BKWQW06WM6TB4PO39DL1F" localSheetId="8" hidden="1">#REF!</definedName>
    <definedName name="BEx1UA5BKWQW06WM6TB4PO39DL1F" localSheetId="10" hidden="1">#REF!</definedName>
    <definedName name="BEx1UA5BKWQW06WM6TB4PO39DL1F" localSheetId="7" hidden="1">#REF!</definedName>
    <definedName name="BEx1UA5BKWQW06WM6TB4PO39DL1F" localSheetId="11" hidden="1">#REF!</definedName>
    <definedName name="BEx1UA5BKWQW06WM6TB4PO39DL1F" localSheetId="12" hidden="1">#REF!</definedName>
    <definedName name="BEx1UA5BKWQW06WM6TB4PO39DL1F" hidden="1">#REF!</definedName>
    <definedName name="BEx1UESH4KDWHYESQU2IE55RS3LI" localSheetId="9" hidden="1">#REF!</definedName>
    <definedName name="BEx1UESH4KDWHYESQU2IE55RS3LI" localSheetId="6" hidden="1">#REF!</definedName>
    <definedName name="BEx1UESH4KDWHYESQU2IE55RS3LI" localSheetId="8" hidden="1">#REF!</definedName>
    <definedName name="BEx1UESH4KDWHYESQU2IE55RS3LI" localSheetId="10" hidden="1">#REF!</definedName>
    <definedName name="BEx1UESH4KDWHYESQU2IE55RS3LI" localSheetId="7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hidden="1">#REF!</definedName>
    <definedName name="BEx1UI8N9KTCPSOJ7RDW0T8UEBNP" localSheetId="9" hidden="1">#REF!</definedName>
    <definedName name="BEx1UI8N9KTCPSOJ7RDW0T8UEBNP" localSheetId="6" hidden="1">#REF!</definedName>
    <definedName name="BEx1UI8N9KTCPSOJ7RDW0T8UEBNP" localSheetId="8" hidden="1">#REF!</definedName>
    <definedName name="BEx1UI8N9KTCPSOJ7RDW0T8UEBNP" localSheetId="10" hidden="1">#REF!</definedName>
    <definedName name="BEx1UI8N9KTCPSOJ7RDW0T8UEBNP" localSheetId="7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hidden="1">#REF!</definedName>
    <definedName name="BEx1UML0HHJFHA5TBOYQ24I3RV1W" localSheetId="9" hidden="1">#REF!</definedName>
    <definedName name="BEx1UML0HHJFHA5TBOYQ24I3RV1W" localSheetId="6" hidden="1">#REF!</definedName>
    <definedName name="BEx1UML0HHJFHA5TBOYQ24I3RV1W" localSheetId="8" hidden="1">#REF!</definedName>
    <definedName name="BEx1UML0HHJFHA5TBOYQ24I3RV1W" localSheetId="10" hidden="1">#REF!</definedName>
    <definedName name="BEx1UML0HHJFHA5TBOYQ24I3RV1W" localSheetId="7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hidden="1">#REF!</definedName>
    <definedName name="BEx1UUDIQPZ23XQ79GUL0RAWRSCK" localSheetId="9" hidden="1">#REF!</definedName>
    <definedName name="BEx1UUDIQPZ23XQ79GUL0RAWRSCK" localSheetId="6" hidden="1">#REF!</definedName>
    <definedName name="BEx1UUDIQPZ23XQ79GUL0RAWRSCK" localSheetId="8" hidden="1">#REF!</definedName>
    <definedName name="BEx1UUDIQPZ23XQ79GUL0RAWRSCK" localSheetId="10" hidden="1">#REF!</definedName>
    <definedName name="BEx1UUDIQPZ23XQ79GUL0RAWRSCK" localSheetId="7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hidden="1">#REF!</definedName>
    <definedName name="BEx1UVQ55NGV5J0R40BW1MX0TTYP" localSheetId="9" hidden="1">#REF!</definedName>
    <definedName name="BEx1UVQ55NGV5J0R40BW1MX0TTYP" localSheetId="8" hidden="1">#REF!</definedName>
    <definedName name="BEx1UVQ55NGV5J0R40BW1MX0TTYP" localSheetId="10" hidden="1">#REF!</definedName>
    <definedName name="BEx1UVQ55NGV5J0R40BW1MX0TTYP" localSheetId="7" hidden="1">#REF!</definedName>
    <definedName name="BEx1UVQ55NGV5J0R40BW1MX0TTYP" localSheetId="11" hidden="1">#REF!</definedName>
    <definedName name="BEx1UVQ55NGV5J0R40BW1MX0TTYP" localSheetId="12" hidden="1">#REF!</definedName>
    <definedName name="BEx1UVQ55NGV5J0R40BW1MX0TTYP" hidden="1">#REF!</definedName>
    <definedName name="BEx1V50N55N07Q5LD91VS9QF1WB6" localSheetId="9" hidden="1">#REF!</definedName>
    <definedName name="BEx1V50N55N07Q5LD91VS9QF1WB6" localSheetId="6" hidden="1">#REF!</definedName>
    <definedName name="BEx1V50N55N07Q5LD91VS9QF1WB6" localSheetId="8" hidden="1">#REF!</definedName>
    <definedName name="BEx1V50N55N07Q5LD91VS9QF1WB6" localSheetId="10" hidden="1">#REF!</definedName>
    <definedName name="BEx1V50N55N07Q5LD91VS9QF1WB6" localSheetId="7" hidden="1">#REF!</definedName>
    <definedName name="BEx1V50N55N07Q5LD91VS9QF1WB6" localSheetId="11" hidden="1">#REF!</definedName>
    <definedName name="BEx1V50N55N07Q5LD91VS9QF1WB6" localSheetId="12" hidden="1">#REF!</definedName>
    <definedName name="BEx1V50N55N07Q5LD91VS9QF1WB6" hidden="1">#REF!</definedName>
    <definedName name="BEx1V67SEV778NVW68J8W5SND1J7" localSheetId="9" hidden="1">#REF!</definedName>
    <definedName name="BEx1V67SEV778NVW68J8W5SND1J7" localSheetId="6" hidden="1">#REF!</definedName>
    <definedName name="BEx1V67SEV778NVW68J8W5SND1J7" localSheetId="8" hidden="1">#REF!</definedName>
    <definedName name="BEx1V67SEV778NVW68J8W5SND1J7" localSheetId="10" hidden="1">#REF!</definedName>
    <definedName name="BEx1V67SEV778NVW68J8W5SND1J7" localSheetId="7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hidden="1">#REF!</definedName>
    <definedName name="BEx1VIY9SQLRESD11CC4PHYT0XSG" localSheetId="9" hidden="1">#REF!</definedName>
    <definedName name="BEx1VIY9SQLRESD11CC4PHYT0XSG" localSheetId="6" hidden="1">#REF!</definedName>
    <definedName name="BEx1VIY9SQLRESD11CC4PHYT0XSG" localSheetId="8" hidden="1">#REF!</definedName>
    <definedName name="BEx1VIY9SQLRESD11CC4PHYT0XSG" localSheetId="10" hidden="1">#REF!</definedName>
    <definedName name="BEx1VIY9SQLRESD11CC4PHYT0XSG" localSheetId="7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hidden="1">#REF!</definedName>
    <definedName name="BEx1VUCAPY3N4FHIWFAG0EY2IDQU" localSheetId="9" hidden="1">#REF!</definedName>
    <definedName name="BEx1VUCAPY3N4FHIWFAG0EY2IDQU" localSheetId="8" hidden="1">#REF!</definedName>
    <definedName name="BEx1VUCAPY3N4FHIWFAG0EY2IDQU" localSheetId="10" hidden="1">#REF!</definedName>
    <definedName name="BEx1VUCAPY3N4FHIWFAG0EY2IDQU" localSheetId="7" hidden="1">#REF!</definedName>
    <definedName name="BEx1VUCAPY3N4FHIWFAG0EY2IDQU" localSheetId="11" hidden="1">#REF!</definedName>
    <definedName name="BEx1VUCAPY3N4FHIWFAG0EY2IDQU" localSheetId="12" hidden="1">#REF!</definedName>
    <definedName name="BEx1VUCAPY3N4FHIWFAG0EY2IDQU" hidden="1">#REF!</definedName>
    <definedName name="BEx1WC67EH10SC38QWX3WEA5KH3A" localSheetId="9" hidden="1">#REF!</definedName>
    <definedName name="BEx1WC67EH10SC38QWX3WEA5KH3A" localSheetId="6" hidden="1">#REF!</definedName>
    <definedName name="BEx1WC67EH10SC38QWX3WEA5KH3A" localSheetId="8" hidden="1">#REF!</definedName>
    <definedName name="BEx1WC67EH10SC38QWX3WEA5KH3A" localSheetId="10" hidden="1">#REF!</definedName>
    <definedName name="BEx1WC67EH10SC38QWX3WEA5KH3A" localSheetId="7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hidden="1">#REF!</definedName>
    <definedName name="BEx1WGYTKZZIPM1577W5FEYKFH3V" localSheetId="9" hidden="1">#REF!</definedName>
    <definedName name="BEx1WGYTKZZIPM1577W5FEYKFH3V" localSheetId="6" hidden="1">#REF!</definedName>
    <definedName name="BEx1WGYTKZZIPM1577W5FEYKFH3V" localSheetId="8" hidden="1">#REF!</definedName>
    <definedName name="BEx1WGYTKZZIPM1577W5FEYKFH3V" localSheetId="10" hidden="1">#REF!</definedName>
    <definedName name="BEx1WGYTKZZIPM1577W5FEYKFH3V" localSheetId="7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hidden="1">#REF!</definedName>
    <definedName name="BEx1WHPURIV3D3PTJJ359H1OP7ZV" localSheetId="9" hidden="1">#REF!</definedName>
    <definedName name="BEx1WHPURIV3D3PTJJ359H1OP7ZV" localSheetId="6" hidden="1">#REF!</definedName>
    <definedName name="BEx1WHPURIV3D3PTJJ359H1OP7ZV" localSheetId="8" hidden="1">#REF!</definedName>
    <definedName name="BEx1WHPURIV3D3PTJJ359H1OP7ZV" localSheetId="10" hidden="1">#REF!</definedName>
    <definedName name="BEx1WHPURIV3D3PTJJ359H1OP7ZV" localSheetId="7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hidden="1">#REF!</definedName>
    <definedName name="BEx1WLWY2CR1WRD694JJSWSDFAIR" localSheetId="9" hidden="1">#REF!</definedName>
    <definedName name="BEx1WLWY2CR1WRD694JJSWSDFAIR" localSheetId="6" hidden="1">#REF!</definedName>
    <definedName name="BEx1WLWY2CR1WRD694JJSWSDFAIR" localSheetId="8" hidden="1">#REF!</definedName>
    <definedName name="BEx1WLWY2CR1WRD694JJSWSDFAIR" localSheetId="10" hidden="1">#REF!</definedName>
    <definedName name="BEx1WLWY2CR1WRD694JJSWSDFAIR" localSheetId="7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hidden="1">#REF!</definedName>
    <definedName name="BEx1WMD1LWPWRIK6GGAJRJAHJM8I" localSheetId="9" hidden="1">#REF!</definedName>
    <definedName name="BEx1WMD1LWPWRIK6GGAJRJAHJM8I" localSheetId="6" hidden="1">#REF!</definedName>
    <definedName name="BEx1WMD1LWPWRIK6GGAJRJAHJM8I" localSheetId="8" hidden="1">#REF!</definedName>
    <definedName name="BEx1WMD1LWPWRIK6GGAJRJAHJM8I" localSheetId="10" hidden="1">#REF!</definedName>
    <definedName name="BEx1WMD1LWPWRIK6GGAJRJAHJM8I" localSheetId="7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hidden="1">#REF!</definedName>
    <definedName name="BEx1WR0D41MR174LBF3P9E3K0J51" localSheetId="9" hidden="1">#REF!</definedName>
    <definedName name="BEx1WR0D41MR174LBF3P9E3K0J51" localSheetId="6" hidden="1">#REF!</definedName>
    <definedName name="BEx1WR0D41MR174LBF3P9E3K0J51" localSheetId="8" hidden="1">#REF!</definedName>
    <definedName name="BEx1WR0D41MR174LBF3P9E3K0J51" localSheetId="10" hidden="1">#REF!</definedName>
    <definedName name="BEx1WR0D41MR174LBF3P9E3K0J51" localSheetId="7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hidden="1">#REF!</definedName>
    <definedName name="BEx1WUB1FAS5PHU33TJ60SUHR618" localSheetId="9" hidden="1">#REF!</definedName>
    <definedName name="BEx1WUB1FAS5PHU33TJ60SUHR618" localSheetId="6" hidden="1">#REF!</definedName>
    <definedName name="BEx1WUB1FAS5PHU33TJ60SUHR618" localSheetId="8" hidden="1">#REF!</definedName>
    <definedName name="BEx1WUB1FAS5PHU33TJ60SUHR618" localSheetId="10" hidden="1">#REF!</definedName>
    <definedName name="BEx1WUB1FAS5PHU33TJ60SUHR618" localSheetId="7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hidden="1">#REF!</definedName>
    <definedName name="BEx1WX04G0INSPPG9NTNR3DYR6PZ" localSheetId="9" hidden="1">#REF!</definedName>
    <definedName name="BEx1WX04G0INSPPG9NTNR3DYR6PZ" localSheetId="6" hidden="1">#REF!</definedName>
    <definedName name="BEx1WX04G0INSPPG9NTNR3DYR6PZ" localSheetId="8" hidden="1">#REF!</definedName>
    <definedName name="BEx1WX04G0INSPPG9NTNR3DYR6PZ" localSheetId="10" hidden="1">#REF!</definedName>
    <definedName name="BEx1WX04G0INSPPG9NTNR3DYR6PZ" localSheetId="7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hidden="1">#REF!</definedName>
    <definedName name="BEx1X3LHU9DPG01VWX2IF65TRATF" localSheetId="9" hidden="1">#REF!</definedName>
    <definedName name="BEx1X3LHU9DPG01VWX2IF65TRATF" localSheetId="6" hidden="1">#REF!</definedName>
    <definedName name="BEx1X3LHU9DPG01VWX2IF65TRATF" localSheetId="8" hidden="1">#REF!</definedName>
    <definedName name="BEx1X3LHU9DPG01VWX2IF65TRATF" localSheetId="10" hidden="1">#REF!</definedName>
    <definedName name="BEx1X3LHU9DPG01VWX2IF65TRATF" localSheetId="7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hidden="1">#REF!</definedName>
    <definedName name="BEx1XK8AAMO0AH0Z1OUKW30CA7EQ" localSheetId="9" hidden="1">#REF!</definedName>
    <definedName name="BEx1XK8AAMO0AH0Z1OUKW30CA7EQ" localSheetId="6" hidden="1">#REF!</definedName>
    <definedName name="BEx1XK8AAMO0AH0Z1OUKW30CA7EQ" localSheetId="8" hidden="1">#REF!</definedName>
    <definedName name="BEx1XK8AAMO0AH0Z1OUKW30CA7EQ" localSheetId="10" hidden="1">#REF!</definedName>
    <definedName name="BEx1XK8AAMO0AH0Z1OUKW30CA7EQ" localSheetId="7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hidden="1">#REF!</definedName>
    <definedName name="BEx1XL4MZ7C80495GHQRWOBS16PQ" localSheetId="9" hidden="1">#REF!</definedName>
    <definedName name="BEx1XL4MZ7C80495GHQRWOBS16PQ" localSheetId="6" hidden="1">#REF!</definedName>
    <definedName name="BEx1XL4MZ7C80495GHQRWOBS16PQ" localSheetId="8" hidden="1">#REF!</definedName>
    <definedName name="BEx1XL4MZ7C80495GHQRWOBS16PQ" localSheetId="10" hidden="1">#REF!</definedName>
    <definedName name="BEx1XL4MZ7C80495GHQRWOBS16PQ" localSheetId="7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hidden="1">#REF!</definedName>
    <definedName name="BEx1XWINNG82OQQSSVCENCJM7PWF" localSheetId="9" hidden="1">#REF!</definedName>
    <definedName name="BEx1XWINNG82OQQSSVCENCJM7PWF" localSheetId="8" hidden="1">#REF!</definedName>
    <definedName name="BEx1XWINNG82OQQSSVCENCJM7PWF" localSheetId="10" hidden="1">#REF!</definedName>
    <definedName name="BEx1XWINNG82OQQSSVCENCJM7PWF" localSheetId="7" hidden="1">#REF!</definedName>
    <definedName name="BEx1XWINNG82OQQSSVCENCJM7PWF" localSheetId="11" hidden="1">#REF!</definedName>
    <definedName name="BEx1XWINNG82OQQSSVCENCJM7PWF" localSheetId="12" hidden="1">#REF!</definedName>
    <definedName name="BEx1XWINNG82OQQSSVCENCJM7PWF" hidden="1">#REF!</definedName>
    <definedName name="BEx1XYBEF60AUNIQ381B562NLYEL" localSheetId="9" hidden="1">#REF!</definedName>
    <definedName name="BEx1XYBEF60AUNIQ381B562NLYEL" localSheetId="8" hidden="1">#REF!</definedName>
    <definedName name="BEx1XYBEF60AUNIQ381B562NLYEL" localSheetId="10" hidden="1">#REF!</definedName>
    <definedName name="BEx1XYBEF60AUNIQ381B562NLYEL" localSheetId="7" hidden="1">#REF!</definedName>
    <definedName name="BEx1XYBEF60AUNIQ381B562NLYEL" localSheetId="11" hidden="1">#REF!</definedName>
    <definedName name="BEx1XYBEF60AUNIQ381B562NLYEL" localSheetId="12" hidden="1">#REF!</definedName>
    <definedName name="BEx1XYBEF60AUNIQ381B562NLYEL" hidden="1">#REF!</definedName>
    <definedName name="BEx1Y2IGS2K95E1M51PEF9KJZ0KB" localSheetId="9" hidden="1">#REF!</definedName>
    <definedName name="BEx1Y2IGS2K95E1M51PEF9KJZ0KB" localSheetId="6" hidden="1">#REF!</definedName>
    <definedName name="BEx1Y2IGS2K95E1M51PEF9KJZ0KB" localSheetId="8" hidden="1">#REF!</definedName>
    <definedName name="BEx1Y2IGS2K95E1M51PEF9KJZ0KB" localSheetId="10" hidden="1">#REF!</definedName>
    <definedName name="BEx1Y2IGS2K95E1M51PEF9KJZ0KB" localSheetId="7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hidden="1">#REF!</definedName>
    <definedName name="BEx1Y3PKK83X2FN9SAALFHOWKMRQ" localSheetId="9" hidden="1">#REF!</definedName>
    <definedName name="BEx1Y3PKK83X2FN9SAALFHOWKMRQ" localSheetId="6" hidden="1">#REF!</definedName>
    <definedName name="BEx1Y3PKK83X2FN9SAALFHOWKMRQ" localSheetId="8" hidden="1">#REF!</definedName>
    <definedName name="BEx1Y3PKK83X2FN9SAALFHOWKMRQ" localSheetId="10" hidden="1">#REF!</definedName>
    <definedName name="BEx1Y3PKK83X2FN9SAALFHOWKMRQ" localSheetId="7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hidden="1">#REF!</definedName>
    <definedName name="BEx1YL3DJ7Y4AZ01ERCOGW0FJ26T" localSheetId="9" hidden="1">#REF!</definedName>
    <definedName name="BEx1YL3DJ7Y4AZ01ERCOGW0FJ26T" localSheetId="6" hidden="1">#REF!</definedName>
    <definedName name="BEx1YL3DJ7Y4AZ01ERCOGW0FJ26T" localSheetId="8" hidden="1">#REF!</definedName>
    <definedName name="BEx1YL3DJ7Y4AZ01ERCOGW0FJ26T" localSheetId="10" hidden="1">#REF!</definedName>
    <definedName name="BEx1YL3DJ7Y4AZ01ERCOGW0FJ26T" localSheetId="7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hidden="1">#REF!</definedName>
    <definedName name="BEx1Z2RYHSVD1H37817SN93VMURZ" localSheetId="9" hidden="1">#REF!</definedName>
    <definedName name="BEx1Z2RYHSVD1H37817SN93VMURZ" localSheetId="6" hidden="1">#REF!</definedName>
    <definedName name="BEx1Z2RYHSVD1H37817SN93VMURZ" localSheetId="8" hidden="1">#REF!</definedName>
    <definedName name="BEx1Z2RYHSVD1H37817SN93VMURZ" localSheetId="10" hidden="1">#REF!</definedName>
    <definedName name="BEx1Z2RYHSVD1H37817SN93VMURZ" localSheetId="7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hidden="1">#REF!</definedName>
    <definedName name="BEx3AMAKWI6458B67VKZO56MCNJW" localSheetId="9" hidden="1">#REF!</definedName>
    <definedName name="BEx3AMAKWI6458B67VKZO56MCNJW" localSheetId="6" hidden="1">#REF!</definedName>
    <definedName name="BEx3AMAKWI6458B67VKZO56MCNJW" localSheetId="8" hidden="1">#REF!</definedName>
    <definedName name="BEx3AMAKWI6458B67VKZO56MCNJW" localSheetId="10" hidden="1">#REF!</definedName>
    <definedName name="BEx3AMAKWI6458B67VKZO56MCNJW" localSheetId="7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hidden="1">#REF!</definedName>
    <definedName name="BEx3AOOVM42G82TNF53W0EKXLUSI" localSheetId="9" hidden="1">#REF!</definedName>
    <definedName name="BEx3AOOVM42G82TNF53W0EKXLUSI" localSheetId="6" hidden="1">#REF!</definedName>
    <definedName name="BEx3AOOVM42G82TNF53W0EKXLUSI" localSheetId="8" hidden="1">#REF!</definedName>
    <definedName name="BEx3AOOVM42G82TNF53W0EKXLUSI" localSheetId="10" hidden="1">#REF!</definedName>
    <definedName name="BEx3AOOVM42G82TNF53W0EKXLUSI" localSheetId="7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hidden="1">#REF!</definedName>
    <definedName name="BEx3APL8D18BCFDD4AZK12WFXA67" hidden="1">'[2]Reco Sheet for Fcast'!$G$2:$H$2</definedName>
    <definedName name="BEx3AZH9W4SUFCAHNDOQ728R9V4L" localSheetId="9" hidden="1">#REF!</definedName>
    <definedName name="BEx3AZH9W4SUFCAHNDOQ728R9V4L" localSheetId="6" hidden="1">#REF!</definedName>
    <definedName name="BEx3AZH9W4SUFCAHNDOQ728R9V4L" localSheetId="8" hidden="1">#REF!</definedName>
    <definedName name="BEx3AZH9W4SUFCAHNDOQ728R9V4L" localSheetId="10" hidden="1">#REF!</definedName>
    <definedName name="BEx3AZH9W4SUFCAHNDOQ728R9V4L" localSheetId="7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hidden="1">#REF!</definedName>
    <definedName name="BEx3BNR9ES4KY7Q1DK83KC5NDGL8" localSheetId="9" hidden="1">#REF!</definedName>
    <definedName name="BEx3BNR9ES4KY7Q1DK83KC5NDGL8" localSheetId="6" hidden="1">#REF!</definedName>
    <definedName name="BEx3BNR9ES4KY7Q1DK83KC5NDGL8" localSheetId="8" hidden="1">#REF!</definedName>
    <definedName name="BEx3BNR9ES4KY7Q1DK83KC5NDGL8" localSheetId="10" hidden="1">#REF!</definedName>
    <definedName name="BEx3BNR9ES4KY7Q1DK83KC5NDGL8" localSheetId="7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hidden="1">#REF!</definedName>
    <definedName name="BEx3BQR5VZXNQ4H949ORM8ESU3B3" localSheetId="9" hidden="1">#REF!</definedName>
    <definedName name="BEx3BQR5VZXNQ4H949ORM8ESU3B3" localSheetId="6" hidden="1">#REF!</definedName>
    <definedName name="BEx3BQR5VZXNQ4H949ORM8ESU3B3" localSheetId="8" hidden="1">#REF!</definedName>
    <definedName name="BEx3BQR5VZXNQ4H949ORM8ESU3B3" localSheetId="10" hidden="1">#REF!</definedName>
    <definedName name="BEx3BQR5VZXNQ4H949ORM8ESU3B3" localSheetId="7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hidden="1">#REF!</definedName>
    <definedName name="BEx3BTLL3ASJN134DLEQTQM70VZM" localSheetId="9" hidden="1">#REF!</definedName>
    <definedName name="BEx3BTLL3ASJN134DLEQTQM70VZM" localSheetId="6" hidden="1">#REF!</definedName>
    <definedName name="BEx3BTLL3ASJN134DLEQTQM70VZM" localSheetId="8" hidden="1">#REF!</definedName>
    <definedName name="BEx3BTLL3ASJN134DLEQTQM70VZM" localSheetId="10" hidden="1">#REF!</definedName>
    <definedName name="BEx3BTLL3ASJN134DLEQTQM70VZM" localSheetId="7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hidden="1">#REF!</definedName>
    <definedName name="BEx3BW5CTV0DJU5AQS3ZQFK2VLF3" localSheetId="9" hidden="1">#REF!</definedName>
    <definedName name="BEx3BW5CTV0DJU5AQS3ZQFK2VLF3" localSheetId="6" hidden="1">#REF!</definedName>
    <definedName name="BEx3BW5CTV0DJU5AQS3ZQFK2VLF3" localSheetId="8" hidden="1">#REF!</definedName>
    <definedName name="BEx3BW5CTV0DJU5AQS3ZQFK2VLF3" localSheetId="10" hidden="1">#REF!</definedName>
    <definedName name="BEx3BW5CTV0DJU5AQS3ZQFK2VLF3" localSheetId="7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hidden="1">#REF!</definedName>
    <definedName name="BEx3BYP0FG369M7G3JEFLMMXAKTS" localSheetId="9" hidden="1">#REF!</definedName>
    <definedName name="BEx3BYP0FG369M7G3JEFLMMXAKTS" localSheetId="6" hidden="1">#REF!</definedName>
    <definedName name="BEx3BYP0FG369M7G3JEFLMMXAKTS" localSheetId="8" hidden="1">#REF!</definedName>
    <definedName name="BEx3BYP0FG369M7G3JEFLMMXAKTS" localSheetId="10" hidden="1">#REF!</definedName>
    <definedName name="BEx3BYP0FG369M7G3JEFLMMXAKTS" localSheetId="7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hidden="1">#REF!</definedName>
    <definedName name="BEx3C2QR0WUD19QSVO8EMIPNQJKH" localSheetId="9" hidden="1">#REF!</definedName>
    <definedName name="BEx3C2QR0WUD19QSVO8EMIPNQJKH" localSheetId="6" hidden="1">#REF!</definedName>
    <definedName name="BEx3C2QR0WUD19QSVO8EMIPNQJKH" localSheetId="8" hidden="1">#REF!</definedName>
    <definedName name="BEx3C2QR0WUD19QSVO8EMIPNQJKH" localSheetId="10" hidden="1">#REF!</definedName>
    <definedName name="BEx3C2QR0WUD19QSVO8EMIPNQJKH" localSheetId="7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hidden="1">#REF!</definedName>
    <definedName name="BEx3CKFCCPZZ6ROLAT5C1DZNIC1U" localSheetId="9" hidden="1">#REF!</definedName>
    <definedName name="BEx3CKFCCPZZ6ROLAT5C1DZNIC1U" localSheetId="6" hidden="1">#REF!</definedName>
    <definedName name="BEx3CKFCCPZZ6ROLAT5C1DZNIC1U" localSheetId="8" hidden="1">#REF!</definedName>
    <definedName name="BEx3CKFCCPZZ6ROLAT5C1DZNIC1U" localSheetId="10" hidden="1">#REF!</definedName>
    <definedName name="BEx3CKFCCPZZ6ROLAT5C1DZNIC1U" localSheetId="7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hidden="1">#REF!</definedName>
    <definedName name="BEx3CO0SVO4WLH0DO43DCHYDTH1P" localSheetId="9" hidden="1">#REF!</definedName>
    <definedName name="BEx3CO0SVO4WLH0DO43DCHYDTH1P" localSheetId="6" hidden="1">#REF!</definedName>
    <definedName name="BEx3CO0SVO4WLH0DO43DCHYDTH1P" localSheetId="8" hidden="1">#REF!</definedName>
    <definedName name="BEx3CO0SVO4WLH0DO43DCHYDTH1P" localSheetId="10" hidden="1">#REF!</definedName>
    <definedName name="BEx3CO0SVO4WLH0DO43DCHYDTH1P" localSheetId="7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hidden="1">#REF!</definedName>
    <definedName name="BEx3CP7ZOFGLSCYTIG9VMZOBZ5BQ" localSheetId="9" hidden="1">#REF!</definedName>
    <definedName name="BEx3CP7ZOFGLSCYTIG9VMZOBZ5BQ" localSheetId="8" hidden="1">#REF!</definedName>
    <definedName name="BEx3CP7ZOFGLSCYTIG9VMZOBZ5BQ" localSheetId="10" hidden="1">#REF!</definedName>
    <definedName name="BEx3CP7ZOFGLSCYTIG9VMZOBZ5BQ" localSheetId="7" hidden="1">#REF!</definedName>
    <definedName name="BEx3CP7ZOFGLSCYTIG9VMZOBZ5BQ" localSheetId="11" hidden="1">#REF!</definedName>
    <definedName name="BEx3CP7ZOFGLSCYTIG9VMZOBZ5BQ" localSheetId="12" hidden="1">#REF!</definedName>
    <definedName name="BEx3CP7ZOFGLSCYTIG9VMZOBZ5BQ" hidden="1">#REF!</definedName>
    <definedName name="BEx3D9G6QTSPF9UYI4X0XY0VE896" localSheetId="9" hidden="1">#REF!</definedName>
    <definedName name="BEx3D9G6QTSPF9UYI4X0XY0VE896" localSheetId="6" hidden="1">#REF!</definedName>
    <definedName name="BEx3D9G6QTSPF9UYI4X0XY0VE896" localSheetId="8" hidden="1">#REF!</definedName>
    <definedName name="BEx3D9G6QTSPF9UYI4X0XY0VE896" localSheetId="10" hidden="1">#REF!</definedName>
    <definedName name="BEx3D9G6QTSPF9UYI4X0XY0VE896" localSheetId="7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hidden="1">#REF!</definedName>
    <definedName name="BEx3DCQU9PBRXIMLO62KS5RLH447" localSheetId="9" hidden="1">#REF!</definedName>
    <definedName name="BEx3DCQU9PBRXIMLO62KS5RLH447" localSheetId="6" hidden="1">#REF!</definedName>
    <definedName name="BEx3DCQU9PBRXIMLO62KS5RLH447" localSheetId="8" hidden="1">#REF!</definedName>
    <definedName name="BEx3DCQU9PBRXIMLO62KS5RLH447" localSheetId="10" hidden="1">#REF!</definedName>
    <definedName name="BEx3DCQU9PBRXIMLO62KS5RLH447" localSheetId="7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hidden="1">#REF!</definedName>
    <definedName name="BEx3DZDFGLYD8RLUYGMKDC4PRP04" hidden="1">'[2]Reco Sheet for Fcast'!$G$2:$H$2</definedName>
    <definedName name="BEx3EF99FD6QNNCNOKDEE67JHTUJ" localSheetId="9" hidden="1">#REF!</definedName>
    <definedName name="BEx3EF99FD6QNNCNOKDEE67JHTUJ" localSheetId="6" hidden="1">#REF!</definedName>
    <definedName name="BEx3EF99FD6QNNCNOKDEE67JHTUJ" localSheetId="8" hidden="1">#REF!</definedName>
    <definedName name="BEx3EF99FD6QNNCNOKDEE67JHTUJ" localSheetId="10" hidden="1">#REF!</definedName>
    <definedName name="BEx3EF99FD6QNNCNOKDEE67JHTUJ" localSheetId="7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hidden="1">#REF!</definedName>
    <definedName name="BEx3EHCSERZ2O2OAG8Y95UPG2IY9" localSheetId="9" hidden="1">#REF!</definedName>
    <definedName name="BEx3EHCSERZ2O2OAG8Y95UPG2IY9" localSheetId="6" hidden="1">#REF!</definedName>
    <definedName name="BEx3EHCSERZ2O2OAG8Y95UPG2IY9" localSheetId="8" hidden="1">#REF!</definedName>
    <definedName name="BEx3EHCSERZ2O2OAG8Y95UPG2IY9" localSheetId="10" hidden="1">#REF!</definedName>
    <definedName name="BEx3EHCSERZ2O2OAG8Y95UPG2IY9" localSheetId="7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hidden="1">#REF!</definedName>
    <definedName name="BEx3EJR3TCJDYS7ZXNDS5N9KTGIK" localSheetId="9" hidden="1">#REF!</definedName>
    <definedName name="BEx3EJR3TCJDYS7ZXNDS5N9KTGIK" localSheetId="6" hidden="1">#REF!</definedName>
    <definedName name="BEx3EJR3TCJDYS7ZXNDS5N9KTGIK" localSheetId="8" hidden="1">#REF!</definedName>
    <definedName name="BEx3EJR3TCJDYS7ZXNDS5N9KTGIK" localSheetId="10" hidden="1">#REF!</definedName>
    <definedName name="BEx3EJR3TCJDYS7ZXNDS5N9KTGIK" localSheetId="7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hidden="1">#REF!</definedName>
    <definedName name="BEx3ELJTTBS6P05CNISMGOJOA60V" localSheetId="9" hidden="1">#REF!</definedName>
    <definedName name="BEx3ELJTTBS6P05CNISMGOJOA60V" localSheetId="6" hidden="1">#REF!</definedName>
    <definedName name="BEx3ELJTTBS6P05CNISMGOJOA60V" localSheetId="8" hidden="1">#REF!</definedName>
    <definedName name="BEx3ELJTTBS6P05CNISMGOJOA60V" localSheetId="10" hidden="1">#REF!</definedName>
    <definedName name="BEx3ELJTTBS6P05CNISMGOJOA60V" localSheetId="7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hidden="1">#REF!</definedName>
    <definedName name="BEx3EQSLJBDDJRHNX19PBFCKNY2I" localSheetId="9" hidden="1">#REF!</definedName>
    <definedName name="BEx3EQSLJBDDJRHNX19PBFCKNY2I" localSheetId="6" hidden="1">#REF!</definedName>
    <definedName name="BEx3EQSLJBDDJRHNX19PBFCKNY2I" localSheetId="8" hidden="1">#REF!</definedName>
    <definedName name="BEx3EQSLJBDDJRHNX19PBFCKNY2I" localSheetId="10" hidden="1">#REF!</definedName>
    <definedName name="BEx3EQSLJBDDJRHNX19PBFCKNY2I" localSheetId="7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hidden="1">#REF!</definedName>
    <definedName name="BEx3EUUAX947Q5N6MY6W0KSNY78Y" localSheetId="9" hidden="1">#REF!</definedName>
    <definedName name="BEx3EUUAX947Q5N6MY6W0KSNY78Y" localSheetId="6" hidden="1">#REF!</definedName>
    <definedName name="BEx3EUUAX947Q5N6MY6W0KSNY78Y" localSheetId="8" hidden="1">#REF!</definedName>
    <definedName name="BEx3EUUAX947Q5N6MY6W0KSNY78Y" localSheetId="10" hidden="1">#REF!</definedName>
    <definedName name="BEx3EUUAX947Q5N6MY6W0KSNY78Y" localSheetId="7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hidden="1">#REF!</definedName>
    <definedName name="BEx3FERRE7HC84YCYRFTW3IGBJS0" localSheetId="9" hidden="1">#REF!</definedName>
    <definedName name="BEx3FERRE7HC84YCYRFTW3IGBJS0" localSheetId="6" hidden="1">#REF!</definedName>
    <definedName name="BEx3FERRE7HC84YCYRFTW3IGBJS0" localSheetId="8" hidden="1">#REF!</definedName>
    <definedName name="BEx3FERRE7HC84YCYRFTW3IGBJS0" localSheetId="10" hidden="1">#REF!</definedName>
    <definedName name="BEx3FERRE7HC84YCYRFTW3IGBJS0" localSheetId="7" hidden="1">#REF!</definedName>
    <definedName name="BEx3FERRE7HC84YCYRFTW3IGBJS0" localSheetId="11" hidden="1">#REF!</definedName>
    <definedName name="BEx3FERRE7HC84YCYRFTW3IGBJS0" localSheetId="12" hidden="1">#REF!</definedName>
    <definedName name="BEx3FERRE7HC84YCYRFTW3IGBJS0" hidden="1">#REF!</definedName>
    <definedName name="BEx3FHMD1P5XBCH23ZKIFO6ZTCNB" localSheetId="9" hidden="1">#REF!</definedName>
    <definedName name="BEx3FHMD1P5XBCH23ZKIFO6ZTCNB" localSheetId="6" hidden="1">#REF!</definedName>
    <definedName name="BEx3FHMD1P5XBCH23ZKIFO6ZTCNB" localSheetId="8" hidden="1">#REF!</definedName>
    <definedName name="BEx3FHMD1P5XBCH23ZKIFO6ZTCNB" localSheetId="10" hidden="1">#REF!</definedName>
    <definedName name="BEx3FHMD1P5XBCH23ZKIFO6ZTCNB" localSheetId="7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hidden="1">#REF!</definedName>
    <definedName name="BEx3FI2G3YYIACQHXNXEA15M8ZK5" localSheetId="9" hidden="1">#REF!</definedName>
    <definedName name="BEx3FI2G3YYIACQHXNXEA15M8ZK5" localSheetId="6" hidden="1">#REF!</definedName>
    <definedName name="BEx3FI2G3YYIACQHXNXEA15M8ZK5" localSheetId="8" hidden="1">#REF!</definedName>
    <definedName name="BEx3FI2G3YYIACQHXNXEA15M8ZK5" localSheetId="10" hidden="1">#REF!</definedName>
    <definedName name="BEx3FI2G3YYIACQHXNXEA15M8ZK5" localSheetId="7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hidden="1">#REF!</definedName>
    <definedName name="BEx3FJ9MHSLDK8W91GO85FX1GX57" localSheetId="9" hidden="1">#REF!</definedName>
    <definedName name="BEx3FJ9MHSLDK8W91GO85FX1GX57" localSheetId="6" hidden="1">#REF!</definedName>
    <definedName name="BEx3FJ9MHSLDK8W91GO85FX1GX57" localSheetId="8" hidden="1">#REF!</definedName>
    <definedName name="BEx3FJ9MHSLDK8W91GO85FX1GX57" localSheetId="10" hidden="1">#REF!</definedName>
    <definedName name="BEx3FJ9MHSLDK8W91GO85FX1GX57" localSheetId="7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hidden="1">#REF!</definedName>
    <definedName name="BEx3FR251HFU7A33PU01SJUENL2B" localSheetId="9" hidden="1">#REF!</definedName>
    <definedName name="BEx3FR251HFU7A33PU01SJUENL2B" localSheetId="6" hidden="1">#REF!</definedName>
    <definedName name="BEx3FR251HFU7A33PU01SJUENL2B" localSheetId="8" hidden="1">#REF!</definedName>
    <definedName name="BEx3FR251HFU7A33PU01SJUENL2B" localSheetId="10" hidden="1">#REF!</definedName>
    <definedName name="BEx3FR251HFU7A33PU01SJUENL2B" localSheetId="7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hidden="1">#REF!</definedName>
    <definedName name="BEx3FX7EJL47JSLSWP3EOC265WAE" localSheetId="9" hidden="1">#REF!</definedName>
    <definedName name="BEx3FX7EJL47JSLSWP3EOC265WAE" localSheetId="6" hidden="1">#REF!</definedName>
    <definedName name="BEx3FX7EJL47JSLSWP3EOC265WAE" localSheetId="8" hidden="1">#REF!</definedName>
    <definedName name="BEx3FX7EJL47JSLSWP3EOC265WAE" localSheetId="10" hidden="1">#REF!</definedName>
    <definedName name="BEx3FX7EJL47JSLSWP3EOC265WAE" localSheetId="7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hidden="1">#REF!</definedName>
    <definedName name="BEx3FZG91H1CY5ASLHP4YHKREYG9" localSheetId="9" hidden="1">#REF!</definedName>
    <definedName name="BEx3FZG91H1CY5ASLHP4YHKREYG9" localSheetId="8" hidden="1">#REF!</definedName>
    <definedName name="BEx3FZG91H1CY5ASLHP4YHKREYG9" localSheetId="10" hidden="1">#REF!</definedName>
    <definedName name="BEx3FZG91H1CY5ASLHP4YHKREYG9" localSheetId="7" hidden="1">#REF!</definedName>
    <definedName name="BEx3FZG91H1CY5ASLHP4YHKREYG9" localSheetId="11" hidden="1">#REF!</definedName>
    <definedName name="BEx3FZG91H1CY5ASLHP4YHKREYG9" localSheetId="12" hidden="1">#REF!</definedName>
    <definedName name="BEx3FZG91H1CY5ASLHP4YHKREYG9" hidden="1">#REF!</definedName>
    <definedName name="BEx3G201R8NLJ6FIHO2QS0SW9QVV" localSheetId="9" hidden="1">#REF!</definedName>
    <definedName name="BEx3G201R8NLJ6FIHO2QS0SW9QVV" localSheetId="6" hidden="1">#REF!</definedName>
    <definedName name="BEx3G201R8NLJ6FIHO2QS0SW9QVV" localSheetId="8" hidden="1">#REF!</definedName>
    <definedName name="BEx3G201R8NLJ6FIHO2QS0SW9QVV" localSheetId="10" hidden="1">#REF!</definedName>
    <definedName name="BEx3G201R8NLJ6FIHO2QS0SW9QVV" localSheetId="7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hidden="1">#REF!</definedName>
    <definedName name="BEx3G2LL2II66XY5YCDPG4JE13A3" localSheetId="9" hidden="1">#REF!</definedName>
    <definedName name="BEx3G2LL2II66XY5YCDPG4JE13A3" localSheetId="6" hidden="1">#REF!</definedName>
    <definedName name="BEx3G2LL2II66XY5YCDPG4JE13A3" localSheetId="8" hidden="1">#REF!</definedName>
    <definedName name="BEx3G2LL2II66XY5YCDPG4JE13A3" localSheetId="10" hidden="1">#REF!</definedName>
    <definedName name="BEx3G2LL2II66XY5YCDPG4JE13A3" localSheetId="7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hidden="1">#REF!</definedName>
    <definedName name="BEx3G2WA0DTYY9D8AGHHOBTPE2B2" localSheetId="9" hidden="1">#REF!</definedName>
    <definedName name="BEx3G2WA0DTYY9D8AGHHOBTPE2B2" localSheetId="6" hidden="1">#REF!</definedName>
    <definedName name="BEx3G2WA0DTYY9D8AGHHOBTPE2B2" localSheetId="8" hidden="1">#REF!</definedName>
    <definedName name="BEx3G2WA0DTYY9D8AGHHOBTPE2B2" localSheetId="10" hidden="1">#REF!</definedName>
    <definedName name="BEx3G2WA0DTYY9D8AGHHOBTPE2B2" localSheetId="7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hidden="1">#REF!</definedName>
    <definedName name="BEx3GCXR6IAS0B6WJ03GJVH7CO52" localSheetId="9" hidden="1">#REF!</definedName>
    <definedName name="BEx3GCXR6IAS0B6WJ03GJVH7CO52" localSheetId="6" hidden="1">#REF!</definedName>
    <definedName name="BEx3GCXR6IAS0B6WJ03GJVH7CO52" localSheetId="8" hidden="1">#REF!</definedName>
    <definedName name="BEx3GCXR6IAS0B6WJ03GJVH7CO52" localSheetId="10" hidden="1">#REF!</definedName>
    <definedName name="BEx3GCXR6IAS0B6WJ03GJVH7CO52" localSheetId="7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hidden="1">#REF!</definedName>
    <definedName name="BEx3GEVV18SEQDI1JGY7EN6D1GT1" localSheetId="9" hidden="1">#REF!</definedName>
    <definedName name="BEx3GEVV18SEQDI1JGY7EN6D1GT1" localSheetId="6" hidden="1">#REF!</definedName>
    <definedName name="BEx3GEVV18SEQDI1JGY7EN6D1GT1" localSheetId="8" hidden="1">#REF!</definedName>
    <definedName name="BEx3GEVV18SEQDI1JGY7EN6D1GT1" localSheetId="10" hidden="1">#REF!</definedName>
    <definedName name="BEx3GEVV18SEQDI1JGY7EN6D1GT1" localSheetId="7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hidden="1">#REF!</definedName>
    <definedName name="BEx3GKFH64MKQX61S7DYTZ15JCPY" localSheetId="9" hidden="1">#REF!</definedName>
    <definedName name="BEx3GKFH64MKQX61S7DYTZ15JCPY" localSheetId="6" hidden="1">#REF!</definedName>
    <definedName name="BEx3GKFH64MKQX61S7DYTZ15JCPY" localSheetId="8" hidden="1">#REF!</definedName>
    <definedName name="BEx3GKFH64MKQX61S7DYTZ15JCPY" localSheetId="10" hidden="1">#REF!</definedName>
    <definedName name="BEx3GKFH64MKQX61S7DYTZ15JCPY" localSheetId="7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hidden="1">#REF!</definedName>
    <definedName name="BEx3GMJ1Y6UU02DLRL0QXCEKDA6C" localSheetId="9" hidden="1">#REF!</definedName>
    <definedName name="BEx3GMJ1Y6UU02DLRL0QXCEKDA6C" localSheetId="6" hidden="1">#REF!</definedName>
    <definedName name="BEx3GMJ1Y6UU02DLRL0QXCEKDA6C" localSheetId="8" hidden="1">#REF!</definedName>
    <definedName name="BEx3GMJ1Y6UU02DLRL0QXCEKDA6C" localSheetId="10" hidden="1">#REF!</definedName>
    <definedName name="BEx3GMJ1Y6UU02DLRL0QXCEKDA6C" localSheetId="7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hidden="1">#REF!</definedName>
    <definedName name="BEx3GN4LY0135CBDIN1TU2UEODGF" localSheetId="9" hidden="1">#REF!</definedName>
    <definedName name="BEx3GN4LY0135CBDIN1TU2UEODGF" localSheetId="6" hidden="1">#REF!</definedName>
    <definedName name="BEx3GN4LY0135CBDIN1TU2UEODGF" localSheetId="8" hidden="1">#REF!</definedName>
    <definedName name="BEx3GN4LY0135CBDIN1TU2UEODGF" localSheetId="10" hidden="1">#REF!</definedName>
    <definedName name="BEx3GN4LY0135CBDIN1TU2UEODGF" localSheetId="7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hidden="1">#REF!</definedName>
    <definedName name="BEx3GPDH2AH4QKT4OOSN563XUHBD" localSheetId="9" hidden="1">#REF!</definedName>
    <definedName name="BEx3GPDH2AH4QKT4OOSN563XUHBD" localSheetId="6" hidden="1">#REF!</definedName>
    <definedName name="BEx3GPDH2AH4QKT4OOSN563XUHBD" localSheetId="8" hidden="1">#REF!</definedName>
    <definedName name="BEx3GPDH2AH4QKT4OOSN563XUHBD" localSheetId="10" hidden="1">#REF!</definedName>
    <definedName name="BEx3GPDH2AH4QKT4OOSN563XUHBD" localSheetId="7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hidden="1">#REF!</definedName>
    <definedName name="BEx3H0RFPKED2NN6LBYFK5P5HLK6" hidden="1">'[2]Reco Sheet for Fcast'!$I$6:$J$6</definedName>
    <definedName name="BEx3H5UX2GZFZZT657YR76RHW5I6" localSheetId="9" hidden="1">#REF!</definedName>
    <definedName name="BEx3H5UX2GZFZZT657YR76RHW5I6" localSheetId="6" hidden="1">#REF!</definedName>
    <definedName name="BEx3H5UX2GZFZZT657YR76RHW5I6" localSheetId="8" hidden="1">#REF!</definedName>
    <definedName name="BEx3H5UX2GZFZZT657YR76RHW5I6" localSheetId="10" hidden="1">#REF!</definedName>
    <definedName name="BEx3H5UX2GZFZZT657YR76RHW5I6" localSheetId="7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hidden="1">#REF!</definedName>
    <definedName name="BEx3HA1YAMCT0GK89031ZWXQ3VK3" localSheetId="9" hidden="1">#REF!</definedName>
    <definedName name="BEx3HA1YAMCT0GK89031ZWXQ3VK3" localSheetId="6" hidden="1">#REF!</definedName>
    <definedName name="BEx3HA1YAMCT0GK89031ZWXQ3VK3" localSheetId="8" hidden="1">#REF!</definedName>
    <definedName name="BEx3HA1YAMCT0GK89031ZWXQ3VK3" localSheetId="10" hidden="1">#REF!</definedName>
    <definedName name="BEx3HA1YAMCT0GK89031ZWXQ3VK3" localSheetId="7" hidden="1">#REF!</definedName>
    <definedName name="BEx3HA1YAMCT0GK89031ZWXQ3VK3" localSheetId="11" hidden="1">#REF!</definedName>
    <definedName name="BEx3HA1YAMCT0GK89031ZWXQ3VK3" localSheetId="12" hidden="1">#REF!</definedName>
    <definedName name="BEx3HA1YAMCT0GK89031ZWXQ3VK3" hidden="1">#REF!</definedName>
    <definedName name="BEx3HMSEFOP6DBM4R97XA6B7NFG6" localSheetId="9" hidden="1">#REF!</definedName>
    <definedName name="BEx3HMSEFOP6DBM4R97XA6B7NFG6" localSheetId="6" hidden="1">#REF!</definedName>
    <definedName name="BEx3HMSEFOP6DBM4R97XA6B7NFG6" localSheetId="8" hidden="1">#REF!</definedName>
    <definedName name="BEx3HMSEFOP6DBM4R97XA6B7NFG6" localSheetId="10" hidden="1">#REF!</definedName>
    <definedName name="BEx3HMSEFOP6DBM4R97XA6B7NFG6" localSheetId="7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hidden="1">#REF!</definedName>
    <definedName name="BEx3HWJ5SQSD2CVCQNR183X44FR8" localSheetId="9" hidden="1">#REF!</definedName>
    <definedName name="BEx3HWJ5SQSD2CVCQNR183X44FR8" localSheetId="6" hidden="1">#REF!</definedName>
    <definedName name="BEx3HWJ5SQSD2CVCQNR183X44FR8" localSheetId="8" hidden="1">#REF!</definedName>
    <definedName name="BEx3HWJ5SQSD2CVCQNR183X44FR8" localSheetId="10" hidden="1">#REF!</definedName>
    <definedName name="BEx3HWJ5SQSD2CVCQNR183X44FR8" localSheetId="7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hidden="1">#REF!</definedName>
    <definedName name="BEx3I09YVXO0G4X7KGSA4WGORM35" localSheetId="9" hidden="1">#REF!</definedName>
    <definedName name="BEx3I09YVXO0G4X7KGSA4WGORM35" localSheetId="6" hidden="1">#REF!</definedName>
    <definedName name="BEx3I09YVXO0G4X7KGSA4WGORM35" localSheetId="8" hidden="1">#REF!</definedName>
    <definedName name="BEx3I09YVXO0G4X7KGSA4WGORM35" localSheetId="10" hidden="1">#REF!</definedName>
    <definedName name="BEx3I09YVXO0G4X7KGSA4WGORM35" localSheetId="7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hidden="1">#REF!</definedName>
    <definedName name="BEx3ICF1GY8HQEBIU9S43PDJ90BX" localSheetId="9" hidden="1">#REF!</definedName>
    <definedName name="BEx3ICF1GY8HQEBIU9S43PDJ90BX" localSheetId="6" hidden="1">#REF!</definedName>
    <definedName name="BEx3ICF1GY8HQEBIU9S43PDJ90BX" localSheetId="8" hidden="1">#REF!</definedName>
    <definedName name="BEx3ICF1GY8HQEBIU9S43PDJ90BX" localSheetId="10" hidden="1">#REF!</definedName>
    <definedName name="BEx3ICF1GY8HQEBIU9S43PDJ90BX" localSheetId="7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hidden="1">#REF!</definedName>
    <definedName name="BEx3IDWZ8T53H64CYTGG2AA2IK4V" localSheetId="9" hidden="1">#REF!</definedName>
    <definedName name="BEx3IDWZ8T53H64CYTGG2AA2IK4V" localSheetId="8" hidden="1">#REF!</definedName>
    <definedName name="BEx3IDWZ8T53H64CYTGG2AA2IK4V" localSheetId="10" hidden="1">#REF!</definedName>
    <definedName name="BEx3IDWZ8T53H64CYTGG2AA2IK4V" localSheetId="7" hidden="1">#REF!</definedName>
    <definedName name="BEx3IDWZ8T53H64CYTGG2AA2IK4V" localSheetId="11" hidden="1">#REF!</definedName>
    <definedName name="BEx3IDWZ8T53H64CYTGG2AA2IK4V" localSheetId="12" hidden="1">#REF!</definedName>
    <definedName name="BEx3IDWZ8T53H64CYTGG2AA2IK4V" hidden="1">#REF!</definedName>
    <definedName name="BEx3IMR61GX9W41FLO58UWSRANKO" localSheetId="9" hidden="1">#REF!</definedName>
    <definedName name="BEx3IMR61GX9W41FLO58UWSRANKO" localSheetId="8" hidden="1">#REF!</definedName>
    <definedName name="BEx3IMR61GX9W41FLO58UWSRANKO" localSheetId="10" hidden="1">#REF!</definedName>
    <definedName name="BEx3IMR61GX9W41FLO58UWSRANKO" localSheetId="7" hidden="1">#REF!</definedName>
    <definedName name="BEx3IMR61GX9W41FLO58UWSRANKO" localSheetId="11" hidden="1">#REF!</definedName>
    <definedName name="BEx3IMR61GX9W41FLO58UWSRANKO" localSheetId="12" hidden="1">#REF!</definedName>
    <definedName name="BEx3IMR61GX9W41FLO58UWSRANKO" hidden="1">#REF!</definedName>
    <definedName name="BEx3IQCO1C0W3USXAADRS1Q10X5F" localSheetId="9" hidden="1">#REF!</definedName>
    <definedName name="BEx3IQCO1C0W3USXAADRS1Q10X5F" localSheetId="8" hidden="1">#REF!</definedName>
    <definedName name="BEx3IQCO1C0W3USXAADRS1Q10X5F" localSheetId="10" hidden="1">#REF!</definedName>
    <definedName name="BEx3IQCO1C0W3USXAADRS1Q10X5F" localSheetId="7" hidden="1">#REF!</definedName>
    <definedName name="BEx3IQCO1C0W3USXAADRS1Q10X5F" localSheetId="11" hidden="1">#REF!</definedName>
    <definedName name="BEx3IQCO1C0W3USXAADRS1Q10X5F" localSheetId="12" hidden="1">#REF!</definedName>
    <definedName name="BEx3IQCO1C0W3USXAADRS1Q10X5F" hidden="1">#REF!</definedName>
    <definedName name="BEx3IYAH2DEBFWO8F94H4MXE3RLY" localSheetId="9" hidden="1">#REF!</definedName>
    <definedName name="BEx3IYAH2DEBFWO8F94H4MXE3RLY" localSheetId="6" hidden="1">#REF!</definedName>
    <definedName name="BEx3IYAH2DEBFWO8F94H4MXE3RLY" localSheetId="8" hidden="1">#REF!</definedName>
    <definedName name="BEx3IYAH2DEBFWO8F94H4MXE3RLY" localSheetId="10" hidden="1">#REF!</definedName>
    <definedName name="BEx3IYAH2DEBFWO8F94H4MXE3RLY" localSheetId="7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hidden="1">#REF!</definedName>
    <definedName name="BEx3IZXXSYEW50379N2EAFWO8DZV" localSheetId="9" hidden="1">#REF!</definedName>
    <definedName name="BEx3IZXXSYEW50379N2EAFWO8DZV" localSheetId="6" hidden="1">#REF!</definedName>
    <definedName name="BEx3IZXXSYEW50379N2EAFWO8DZV" localSheetId="8" hidden="1">#REF!</definedName>
    <definedName name="BEx3IZXXSYEW50379N2EAFWO8DZV" localSheetId="10" hidden="1">#REF!</definedName>
    <definedName name="BEx3IZXXSYEW50379N2EAFWO8DZV" localSheetId="7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hidden="1">#REF!</definedName>
    <definedName name="BEx3J1VZVGTKT4ATPO9O5JCSFTTR" localSheetId="9" hidden="1">#REF!</definedName>
    <definedName name="BEx3J1VZVGTKT4ATPO9O5JCSFTTR" localSheetId="6" hidden="1">#REF!</definedName>
    <definedName name="BEx3J1VZVGTKT4ATPO9O5JCSFTTR" localSheetId="8" hidden="1">#REF!</definedName>
    <definedName name="BEx3J1VZVGTKT4ATPO9O5JCSFTTR" localSheetId="10" hidden="1">#REF!</definedName>
    <definedName name="BEx3J1VZVGTKT4ATPO9O5JCSFTTR" localSheetId="7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hidden="1">#REF!</definedName>
    <definedName name="BEx3JC2TY7JNAAC3L7QHVPQXLGQ8" localSheetId="9" hidden="1">#REF!</definedName>
    <definedName name="BEx3JC2TY7JNAAC3L7QHVPQXLGQ8" localSheetId="6" hidden="1">#REF!</definedName>
    <definedName name="BEx3JC2TY7JNAAC3L7QHVPQXLGQ8" localSheetId="8" hidden="1">#REF!</definedName>
    <definedName name="BEx3JC2TY7JNAAC3L7QHVPQXLGQ8" localSheetId="10" hidden="1">#REF!</definedName>
    <definedName name="BEx3JC2TY7JNAAC3L7QHVPQXLGQ8" localSheetId="7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hidden="1">#REF!</definedName>
    <definedName name="BEx3JIYZIVBGXQG29MDJG53D99D8" hidden="1">'[2]Reco Sheet for Fcast'!$L$6:$M$10</definedName>
    <definedName name="BEx3JX23SYDIGOGM4Y0CQFBW8ZBV" localSheetId="9" hidden="1">#REF!</definedName>
    <definedName name="BEx3JX23SYDIGOGM4Y0CQFBW8ZBV" localSheetId="6" hidden="1">#REF!</definedName>
    <definedName name="BEx3JX23SYDIGOGM4Y0CQFBW8ZBV" localSheetId="8" hidden="1">#REF!</definedName>
    <definedName name="BEx3JX23SYDIGOGM4Y0CQFBW8ZBV" localSheetId="10" hidden="1">#REF!</definedName>
    <definedName name="BEx3JX23SYDIGOGM4Y0CQFBW8ZBV" localSheetId="7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hidden="1">#REF!</definedName>
    <definedName name="BEx3JXCXCVBZJGV5VEG9MJEI01AL" localSheetId="9" hidden="1">#REF!</definedName>
    <definedName name="BEx3JXCXCVBZJGV5VEG9MJEI01AL" localSheetId="6" hidden="1">#REF!</definedName>
    <definedName name="BEx3JXCXCVBZJGV5VEG9MJEI01AL" localSheetId="8" hidden="1">#REF!</definedName>
    <definedName name="BEx3JXCXCVBZJGV5VEG9MJEI01AL" localSheetId="10" hidden="1">#REF!</definedName>
    <definedName name="BEx3JXCXCVBZJGV5VEG9MJEI01AL" localSheetId="7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hidden="1">#REF!</definedName>
    <definedName name="BEx3JYK2N7X59TPJSKYZ77ENY8SS" localSheetId="9" hidden="1">#REF!</definedName>
    <definedName name="BEx3JYK2N7X59TPJSKYZ77ENY8SS" localSheetId="6" hidden="1">#REF!</definedName>
    <definedName name="BEx3JYK2N7X59TPJSKYZ77ENY8SS" localSheetId="8" hidden="1">#REF!</definedName>
    <definedName name="BEx3JYK2N7X59TPJSKYZ77ENY8SS" localSheetId="10" hidden="1">#REF!</definedName>
    <definedName name="BEx3JYK2N7X59TPJSKYZ77ENY8SS" localSheetId="7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hidden="1">#REF!</definedName>
    <definedName name="BEx3K4EII7GU1CG0BN7UL15M6J8Z" localSheetId="9" hidden="1">#REF!</definedName>
    <definedName name="BEx3K4EII7GU1CG0BN7UL15M6J8Z" localSheetId="6" hidden="1">#REF!</definedName>
    <definedName name="BEx3K4EII7GU1CG0BN7UL15M6J8Z" localSheetId="8" hidden="1">#REF!</definedName>
    <definedName name="BEx3K4EII7GU1CG0BN7UL15M6J8Z" localSheetId="10" hidden="1">#REF!</definedName>
    <definedName name="BEx3K4EII7GU1CG0BN7UL15M6J8Z" localSheetId="7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hidden="1">#REF!</definedName>
    <definedName name="BEx3K4ZXQUQ2KYZF74B84SO48XMW" localSheetId="9" hidden="1">#REF!</definedName>
    <definedName name="BEx3K4ZXQUQ2KYZF74B84SO48XMW" localSheetId="6" hidden="1">#REF!</definedName>
    <definedName name="BEx3K4ZXQUQ2KYZF74B84SO48XMW" localSheetId="8" hidden="1">#REF!</definedName>
    <definedName name="BEx3K4ZXQUQ2KYZF74B84SO48XMW" localSheetId="10" hidden="1">#REF!</definedName>
    <definedName name="BEx3K4ZXQUQ2KYZF74B84SO48XMW" localSheetId="7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hidden="1">#REF!</definedName>
    <definedName name="BEx3KEFXUCVNVPH7KSEGAZYX13B5" localSheetId="9" hidden="1">#REF!</definedName>
    <definedName name="BEx3KEFXUCVNVPH7KSEGAZYX13B5" localSheetId="6" hidden="1">#REF!</definedName>
    <definedName name="BEx3KEFXUCVNVPH7KSEGAZYX13B5" localSheetId="8" hidden="1">#REF!</definedName>
    <definedName name="BEx3KEFXUCVNVPH7KSEGAZYX13B5" localSheetId="10" hidden="1">#REF!</definedName>
    <definedName name="BEx3KEFXUCVNVPH7KSEGAZYX13B5" localSheetId="7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hidden="1">#REF!</definedName>
    <definedName name="BEx3KFXUAF6YXAA47B7Q6X9B3VGB" localSheetId="9" hidden="1">#REF!</definedName>
    <definedName name="BEx3KFXUAF6YXAA47B7Q6X9B3VGB" localSheetId="6" hidden="1">#REF!</definedName>
    <definedName name="BEx3KFXUAF6YXAA47B7Q6X9B3VGB" localSheetId="8" hidden="1">#REF!</definedName>
    <definedName name="BEx3KFXUAF6YXAA47B7Q6X9B3VGB" localSheetId="10" hidden="1">#REF!</definedName>
    <definedName name="BEx3KFXUAF6YXAA47B7Q6X9B3VGB" localSheetId="7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hidden="1">#REF!</definedName>
    <definedName name="BEx3KHFTUPUPZJH4ER0RQ5CMQ7ZC" localSheetId="9" hidden="1">#REF!</definedName>
    <definedName name="BEx3KHFTUPUPZJH4ER0RQ5CMQ7ZC" localSheetId="8" hidden="1">#REF!</definedName>
    <definedName name="BEx3KHFTUPUPZJH4ER0RQ5CMQ7ZC" localSheetId="10" hidden="1">#REF!</definedName>
    <definedName name="BEx3KHFTUPUPZJH4ER0RQ5CMQ7ZC" localSheetId="7" hidden="1">#REF!</definedName>
    <definedName name="BEx3KHFTUPUPZJH4ER0RQ5CMQ7ZC" localSheetId="11" hidden="1">#REF!</definedName>
    <definedName name="BEx3KHFTUPUPZJH4ER0RQ5CMQ7ZC" localSheetId="12" hidden="1">#REF!</definedName>
    <definedName name="BEx3KHFTUPUPZJH4ER0RQ5CMQ7ZC" hidden="1">#REF!</definedName>
    <definedName name="BEx3KIXQYOGMPK4WJJAVBRX4NR28" localSheetId="9" hidden="1">#REF!</definedName>
    <definedName name="BEx3KIXQYOGMPK4WJJAVBRX4NR28" localSheetId="6" hidden="1">#REF!</definedName>
    <definedName name="BEx3KIXQYOGMPK4WJJAVBRX4NR28" localSheetId="8" hidden="1">#REF!</definedName>
    <definedName name="BEx3KIXQYOGMPK4WJJAVBRX4NR28" localSheetId="10" hidden="1">#REF!</definedName>
    <definedName name="BEx3KIXQYOGMPK4WJJAVBRX4NR28" localSheetId="7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hidden="1">#REF!</definedName>
    <definedName name="BEx3KJOMVOSFZVJUL3GKCNP6DQDS" localSheetId="9" hidden="1">#REF!</definedName>
    <definedName name="BEx3KJOMVOSFZVJUL3GKCNP6DQDS" localSheetId="6" hidden="1">#REF!</definedName>
    <definedName name="BEx3KJOMVOSFZVJUL3GKCNP6DQDS" localSheetId="8" hidden="1">#REF!</definedName>
    <definedName name="BEx3KJOMVOSFZVJUL3GKCNP6DQDS" localSheetId="10" hidden="1">#REF!</definedName>
    <definedName name="BEx3KJOMVOSFZVJUL3GKCNP6DQDS" localSheetId="7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hidden="1">#REF!</definedName>
    <definedName name="BEx3KP2VRBMORK0QEAZUYCXL3DHJ" localSheetId="9" hidden="1">#REF!</definedName>
    <definedName name="BEx3KP2VRBMORK0QEAZUYCXL3DHJ" localSheetId="6" hidden="1">#REF!</definedName>
    <definedName name="BEx3KP2VRBMORK0QEAZUYCXL3DHJ" localSheetId="8" hidden="1">#REF!</definedName>
    <definedName name="BEx3KP2VRBMORK0QEAZUYCXL3DHJ" localSheetId="10" hidden="1">#REF!</definedName>
    <definedName name="BEx3KP2VRBMORK0QEAZUYCXL3DHJ" localSheetId="7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hidden="1">#REF!</definedName>
    <definedName name="BEx3L4IN3LI4C26SITKTGAH27CDU" localSheetId="9" hidden="1">#REF!</definedName>
    <definedName name="BEx3L4IN3LI4C26SITKTGAH27CDU" localSheetId="6" hidden="1">#REF!</definedName>
    <definedName name="BEx3L4IN3LI4C26SITKTGAH27CDU" localSheetId="8" hidden="1">#REF!</definedName>
    <definedName name="BEx3L4IN3LI4C26SITKTGAH27CDU" localSheetId="10" hidden="1">#REF!</definedName>
    <definedName name="BEx3L4IN3LI4C26SITKTGAH27CDU" localSheetId="7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hidden="1">#REF!</definedName>
    <definedName name="BEx3L4TEN6GRE0LY9ZXOGB3AS8JU" localSheetId="9" hidden="1">#REF!</definedName>
    <definedName name="BEx3L4TEN6GRE0LY9ZXOGB3AS8JU" localSheetId="8" hidden="1">#REF!</definedName>
    <definedName name="BEx3L4TEN6GRE0LY9ZXOGB3AS8JU" localSheetId="10" hidden="1">#REF!</definedName>
    <definedName name="BEx3L4TEN6GRE0LY9ZXOGB3AS8JU" localSheetId="7" hidden="1">#REF!</definedName>
    <definedName name="BEx3L4TEN6GRE0LY9ZXOGB3AS8JU" localSheetId="11" hidden="1">#REF!</definedName>
    <definedName name="BEx3L4TEN6GRE0LY9ZXOGB3AS8JU" localSheetId="12" hidden="1">#REF!</definedName>
    <definedName name="BEx3L4TEN6GRE0LY9ZXOGB3AS8JU" hidden="1">#REF!</definedName>
    <definedName name="BEx3L4YQ0J7ZU0M5QM6YIPCEYC9K" localSheetId="9" hidden="1">#REF!</definedName>
    <definedName name="BEx3L4YQ0J7ZU0M5QM6YIPCEYC9K" localSheetId="6" hidden="1">#REF!</definedName>
    <definedName name="BEx3L4YQ0J7ZU0M5QM6YIPCEYC9K" localSheetId="8" hidden="1">#REF!</definedName>
    <definedName name="BEx3L4YQ0J7ZU0M5QM6YIPCEYC9K" localSheetId="10" hidden="1">#REF!</definedName>
    <definedName name="BEx3L4YQ0J7ZU0M5QM6YIPCEYC9K" localSheetId="7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hidden="1">#REF!</definedName>
    <definedName name="BEx3L60DJOR7NQN42G7YSAODP1EX" localSheetId="9" hidden="1">#REF!</definedName>
    <definedName name="BEx3L60DJOR7NQN42G7YSAODP1EX" localSheetId="6" hidden="1">#REF!</definedName>
    <definedName name="BEx3L60DJOR7NQN42G7YSAODP1EX" localSheetId="8" hidden="1">#REF!</definedName>
    <definedName name="BEx3L60DJOR7NQN42G7YSAODP1EX" localSheetId="10" hidden="1">#REF!</definedName>
    <definedName name="BEx3L60DJOR7NQN42G7YSAODP1EX" localSheetId="7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hidden="1">#REF!</definedName>
    <definedName name="BEx3L7D0PI38HWZ7VADU16C9E33D" localSheetId="9" hidden="1">#REF!</definedName>
    <definedName name="BEx3L7D0PI38HWZ7VADU16C9E33D" localSheetId="6" hidden="1">#REF!</definedName>
    <definedName name="BEx3L7D0PI38HWZ7VADU16C9E33D" localSheetId="8" hidden="1">#REF!</definedName>
    <definedName name="BEx3L7D0PI38HWZ7VADU16C9E33D" localSheetId="10" hidden="1">#REF!</definedName>
    <definedName name="BEx3L7D0PI38HWZ7VADU16C9E33D" localSheetId="7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hidden="1">#REF!</definedName>
    <definedName name="BEx3LLANOTINBHAJ3AOID9T7Y05X" localSheetId="9" hidden="1">#REF!</definedName>
    <definedName name="BEx3LLANOTINBHAJ3AOID9T7Y05X" localSheetId="8" hidden="1">#REF!</definedName>
    <definedName name="BEx3LLANOTINBHAJ3AOID9T7Y05X" localSheetId="10" hidden="1">#REF!</definedName>
    <definedName name="BEx3LLANOTINBHAJ3AOID9T7Y05X" localSheetId="7" hidden="1">#REF!</definedName>
    <definedName name="BEx3LLANOTINBHAJ3AOID9T7Y05X" localSheetId="11" hidden="1">#REF!</definedName>
    <definedName name="BEx3LLANOTINBHAJ3AOID9T7Y05X" localSheetId="12" hidden="1">#REF!</definedName>
    <definedName name="BEx3LLANOTINBHAJ3AOID9T7Y05X" hidden="1">#REF!</definedName>
    <definedName name="BEx3LM1PR4Y7KINKMTMKR984GX8Q" localSheetId="9" hidden="1">#REF!</definedName>
    <definedName name="BEx3LM1PR4Y7KINKMTMKR984GX8Q" localSheetId="6" hidden="1">#REF!</definedName>
    <definedName name="BEx3LM1PR4Y7KINKMTMKR984GX8Q" localSheetId="8" hidden="1">#REF!</definedName>
    <definedName name="BEx3LM1PR4Y7KINKMTMKR984GX8Q" localSheetId="10" hidden="1">#REF!</definedName>
    <definedName name="BEx3LM1PR4Y7KINKMTMKR984GX8Q" localSheetId="7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hidden="1">#REF!</definedName>
    <definedName name="BEx3LPCEZ1C0XEKNCM3YT09JWCUO" localSheetId="9" hidden="1">#REF!</definedName>
    <definedName name="BEx3LPCEZ1C0XEKNCM3YT09JWCUO" localSheetId="6" hidden="1">#REF!</definedName>
    <definedName name="BEx3LPCEZ1C0XEKNCM3YT09JWCUO" localSheetId="8" hidden="1">#REF!</definedName>
    <definedName name="BEx3LPCEZ1C0XEKNCM3YT09JWCUO" localSheetId="10" hidden="1">#REF!</definedName>
    <definedName name="BEx3LPCEZ1C0XEKNCM3YT09JWCUO" localSheetId="7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hidden="1">#REF!</definedName>
    <definedName name="BEx3M1BZ3GQC6D7YTGDIT0JUJ9EC" localSheetId="9" hidden="1">#REF!</definedName>
    <definedName name="BEx3M1BZ3GQC6D7YTGDIT0JUJ9EC" localSheetId="8" hidden="1">#REF!</definedName>
    <definedName name="BEx3M1BZ3GQC6D7YTGDIT0JUJ9EC" localSheetId="10" hidden="1">#REF!</definedName>
    <definedName name="BEx3M1BZ3GQC6D7YTGDIT0JUJ9EC" localSheetId="7" hidden="1">#REF!</definedName>
    <definedName name="BEx3M1BZ3GQC6D7YTGDIT0JUJ9EC" localSheetId="11" hidden="1">#REF!</definedName>
    <definedName name="BEx3M1BZ3GQC6D7YTGDIT0JUJ9EC" localSheetId="12" hidden="1">#REF!</definedName>
    <definedName name="BEx3M1BZ3GQC6D7YTGDIT0JUJ9EC" hidden="1">#REF!</definedName>
    <definedName name="BEx3M1MR1K1NQD03H74BFWOK4MWQ" localSheetId="9" hidden="1">#REF!</definedName>
    <definedName name="BEx3M1MR1K1NQD03H74BFWOK4MWQ" localSheetId="6" hidden="1">#REF!</definedName>
    <definedName name="BEx3M1MR1K1NQD03H74BFWOK4MWQ" localSheetId="8" hidden="1">#REF!</definedName>
    <definedName name="BEx3M1MR1K1NQD03H74BFWOK4MWQ" localSheetId="10" hidden="1">#REF!</definedName>
    <definedName name="BEx3M1MR1K1NQD03H74BFWOK4MWQ" localSheetId="7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hidden="1">#REF!</definedName>
    <definedName name="BEx3M4H77MYUKOOD31H9F80NMVK8" localSheetId="9" hidden="1">#REF!</definedName>
    <definedName name="BEx3M4H77MYUKOOD31H9F80NMVK8" localSheetId="6" hidden="1">#REF!</definedName>
    <definedName name="BEx3M4H77MYUKOOD31H9F80NMVK8" localSheetId="8" hidden="1">#REF!</definedName>
    <definedName name="BEx3M4H77MYUKOOD31H9F80NMVK8" localSheetId="10" hidden="1">#REF!</definedName>
    <definedName name="BEx3M4H77MYUKOOD31H9F80NMVK8" localSheetId="7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hidden="1">#REF!</definedName>
    <definedName name="BEx3M6VO0UGM4OO58SB94R6U0UKE" localSheetId="9" hidden="1">#REF!</definedName>
    <definedName name="BEx3M6VO0UGM4OO58SB94R6U0UKE" localSheetId="8" hidden="1">#REF!</definedName>
    <definedName name="BEx3M6VO0UGM4OO58SB94R6U0UKE" localSheetId="10" hidden="1">#REF!</definedName>
    <definedName name="BEx3M6VO0UGM4OO58SB94R6U0UKE" localSheetId="7" hidden="1">#REF!</definedName>
    <definedName name="BEx3M6VO0UGM4OO58SB94R6U0UKE" localSheetId="11" hidden="1">#REF!</definedName>
    <definedName name="BEx3M6VO0UGM4OO58SB94R6U0UKE" localSheetId="12" hidden="1">#REF!</definedName>
    <definedName name="BEx3M6VO0UGM4OO58SB94R6U0UKE" hidden="1">#REF!</definedName>
    <definedName name="BEx3M9VFX329PZWYC4DMZ6P3W9R2" localSheetId="9" hidden="1">#REF!</definedName>
    <definedName name="BEx3M9VFX329PZWYC4DMZ6P3W9R2" localSheetId="6" hidden="1">#REF!</definedName>
    <definedName name="BEx3M9VFX329PZWYC4DMZ6P3W9R2" localSheetId="8" hidden="1">#REF!</definedName>
    <definedName name="BEx3M9VFX329PZWYC4DMZ6P3W9R2" localSheetId="10" hidden="1">#REF!</definedName>
    <definedName name="BEx3M9VFX329PZWYC4DMZ6P3W9R2" localSheetId="7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hidden="1">#REF!</definedName>
    <definedName name="BEx3MCQ0VEBV0CZXDS505L38EQ8N" localSheetId="9" hidden="1">#REF!</definedName>
    <definedName name="BEx3MCQ0VEBV0CZXDS505L38EQ8N" localSheetId="6" hidden="1">#REF!</definedName>
    <definedName name="BEx3MCQ0VEBV0CZXDS505L38EQ8N" localSheetId="8" hidden="1">#REF!</definedName>
    <definedName name="BEx3MCQ0VEBV0CZXDS505L38EQ8N" localSheetId="10" hidden="1">#REF!</definedName>
    <definedName name="BEx3MCQ0VEBV0CZXDS505L38EQ8N" localSheetId="7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hidden="1">#REF!</definedName>
    <definedName name="BEx3MEYV5LQY0BAL7V3CFAFVOM3T" localSheetId="9" hidden="1">#REF!</definedName>
    <definedName name="BEx3MEYV5LQY0BAL7V3CFAFVOM3T" localSheetId="6" hidden="1">#REF!</definedName>
    <definedName name="BEx3MEYV5LQY0BAL7V3CFAFVOM3T" localSheetId="8" hidden="1">#REF!</definedName>
    <definedName name="BEx3MEYV5LQY0BAL7V3CFAFVOM3T" localSheetId="10" hidden="1">#REF!</definedName>
    <definedName name="BEx3MEYV5LQY0BAL7V3CFAFVOM3T" localSheetId="7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hidden="1">#REF!</definedName>
    <definedName name="BEx3MREOFWJQEYMCMBL7ZE06NBN6" localSheetId="9" hidden="1">#REF!</definedName>
    <definedName name="BEx3MREOFWJQEYMCMBL7ZE06NBN6" localSheetId="6" hidden="1">#REF!</definedName>
    <definedName name="BEx3MREOFWJQEYMCMBL7ZE06NBN6" localSheetId="8" hidden="1">#REF!</definedName>
    <definedName name="BEx3MREOFWJQEYMCMBL7ZE06NBN6" localSheetId="10" hidden="1">#REF!</definedName>
    <definedName name="BEx3MREOFWJQEYMCMBL7ZE06NBN6" localSheetId="7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hidden="1">#REF!</definedName>
    <definedName name="BEx3MSAX474ABZKYQ7WBYQI19FN1" localSheetId="9" hidden="1">#REF!</definedName>
    <definedName name="BEx3MSAX474ABZKYQ7WBYQI19FN1" localSheetId="8" hidden="1">#REF!</definedName>
    <definedName name="BEx3MSAX474ABZKYQ7WBYQI19FN1" localSheetId="10" hidden="1">#REF!</definedName>
    <definedName name="BEx3MSAX474ABZKYQ7WBYQI19FN1" localSheetId="7" hidden="1">#REF!</definedName>
    <definedName name="BEx3MSAX474ABZKYQ7WBYQI19FN1" localSheetId="11" hidden="1">#REF!</definedName>
    <definedName name="BEx3MSAX474ABZKYQ7WBYQI19FN1" localSheetId="12" hidden="1">#REF!</definedName>
    <definedName name="BEx3MSAX474ABZKYQ7WBYQI19FN1" hidden="1">#REF!</definedName>
    <definedName name="BEx3N9JDP50MA4MMRXI6DO38SIEQ" localSheetId="9" hidden="1">#REF!</definedName>
    <definedName name="BEx3N9JDP50MA4MMRXI6DO38SIEQ" localSheetId="8" hidden="1">#REF!</definedName>
    <definedName name="BEx3N9JDP50MA4MMRXI6DO38SIEQ" localSheetId="10" hidden="1">#REF!</definedName>
    <definedName name="BEx3N9JDP50MA4MMRXI6DO38SIEQ" localSheetId="7" hidden="1">#REF!</definedName>
    <definedName name="BEx3N9JDP50MA4MMRXI6DO38SIEQ" localSheetId="11" hidden="1">#REF!</definedName>
    <definedName name="BEx3N9JDP50MA4MMRXI6DO38SIEQ" localSheetId="12" hidden="1">#REF!</definedName>
    <definedName name="BEx3N9JDP50MA4MMRXI6DO38SIEQ" hidden="1">#REF!</definedName>
    <definedName name="BEx3NDL42HVLOSCW6X9BEOB0XN9F" localSheetId="9" hidden="1">#REF!</definedName>
    <definedName name="BEx3NDL42HVLOSCW6X9BEOB0XN9F" localSheetId="8" hidden="1">#REF!</definedName>
    <definedName name="BEx3NDL42HVLOSCW6X9BEOB0XN9F" localSheetId="10" hidden="1">#REF!</definedName>
    <definedName name="BEx3NDL42HVLOSCW6X9BEOB0XN9F" localSheetId="7" hidden="1">#REF!</definedName>
    <definedName name="BEx3NDL42HVLOSCW6X9BEOB0XN9F" localSheetId="11" hidden="1">#REF!</definedName>
    <definedName name="BEx3NDL42HVLOSCW6X9BEOB0XN9F" localSheetId="12" hidden="1">#REF!</definedName>
    <definedName name="BEx3NDL42HVLOSCW6X9BEOB0XN9F" hidden="1">#REF!</definedName>
    <definedName name="BEx3NLIZ7PHF2XE59ECZ3MD04ZG1" localSheetId="9" hidden="1">#REF!</definedName>
    <definedName name="BEx3NLIZ7PHF2XE59ECZ3MD04ZG1" localSheetId="6" hidden="1">#REF!</definedName>
    <definedName name="BEx3NLIZ7PHF2XE59ECZ3MD04ZG1" localSheetId="8" hidden="1">#REF!</definedName>
    <definedName name="BEx3NLIZ7PHF2XE59ECZ3MD04ZG1" localSheetId="10" hidden="1">#REF!</definedName>
    <definedName name="BEx3NLIZ7PHF2XE59ECZ3MD04ZG1" localSheetId="7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hidden="1">#REF!</definedName>
    <definedName name="BEx3NMQ4BVC94728AUM7CCX7UHTU" localSheetId="9" hidden="1">#REF!</definedName>
    <definedName name="BEx3NMQ4BVC94728AUM7CCX7UHTU" localSheetId="6" hidden="1">#REF!</definedName>
    <definedName name="BEx3NMQ4BVC94728AUM7CCX7UHTU" localSheetId="8" hidden="1">#REF!</definedName>
    <definedName name="BEx3NMQ4BVC94728AUM7CCX7UHTU" localSheetId="10" hidden="1">#REF!</definedName>
    <definedName name="BEx3NMQ4BVC94728AUM7CCX7UHTU" localSheetId="7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hidden="1">#REF!</definedName>
    <definedName name="BEx3NR2I4OUFP3Z2QZEDU2PIFIDI" localSheetId="9" hidden="1">#REF!</definedName>
    <definedName name="BEx3NR2I4OUFP3Z2QZEDU2PIFIDI" localSheetId="6" hidden="1">#REF!</definedName>
    <definedName name="BEx3NR2I4OUFP3Z2QZEDU2PIFIDI" localSheetId="8" hidden="1">#REF!</definedName>
    <definedName name="BEx3NR2I4OUFP3Z2QZEDU2PIFIDI" localSheetId="10" hidden="1">#REF!</definedName>
    <definedName name="BEx3NR2I4OUFP3Z2QZEDU2PIFIDI" localSheetId="7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hidden="1">#REF!</definedName>
    <definedName name="BEx3O19B8FTTAPVT5DZXQGQXWFR8" localSheetId="9" hidden="1">#REF!</definedName>
    <definedName name="BEx3O19B8FTTAPVT5DZXQGQXWFR8" localSheetId="6" hidden="1">#REF!</definedName>
    <definedName name="BEx3O19B8FTTAPVT5DZXQGQXWFR8" localSheetId="8" hidden="1">#REF!</definedName>
    <definedName name="BEx3O19B8FTTAPVT5DZXQGQXWFR8" localSheetId="10" hidden="1">#REF!</definedName>
    <definedName name="BEx3O19B8FTTAPVT5DZXQGQXWFR8" localSheetId="7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hidden="1">#REF!</definedName>
    <definedName name="BEx3O37KIVMTEXDNBMSQLK0KFCF6" localSheetId="9" hidden="1">#REF!</definedName>
    <definedName name="BEx3O37KIVMTEXDNBMSQLK0KFCF6" localSheetId="8" hidden="1">#REF!</definedName>
    <definedName name="BEx3O37KIVMTEXDNBMSQLK0KFCF6" localSheetId="10" hidden="1">#REF!</definedName>
    <definedName name="BEx3O37KIVMTEXDNBMSQLK0KFCF6" localSheetId="7" hidden="1">#REF!</definedName>
    <definedName name="BEx3O37KIVMTEXDNBMSQLK0KFCF6" localSheetId="11" hidden="1">#REF!</definedName>
    <definedName name="BEx3O37KIVMTEXDNBMSQLK0KFCF6" localSheetId="12" hidden="1">#REF!</definedName>
    <definedName name="BEx3O37KIVMTEXDNBMSQLK0KFCF6" hidden="1">#REF!</definedName>
    <definedName name="BEx3O85IKWARA6NCJOLRBRJFMEWW" localSheetId="9" hidden="1">#REF!</definedName>
    <definedName name="BEx3O85IKWARA6NCJOLRBRJFMEWW" localSheetId="6" hidden="1">#REF!</definedName>
    <definedName name="BEx3O85IKWARA6NCJOLRBRJFMEWW" localSheetId="8" hidden="1">#REF!</definedName>
    <definedName name="BEx3O85IKWARA6NCJOLRBRJFMEWW" localSheetId="10" hidden="1">#REF!</definedName>
    <definedName name="BEx3O85IKWARA6NCJOLRBRJFMEWW" localSheetId="7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hidden="1">#REF!</definedName>
    <definedName name="BEx3OJZSCGFRW7SVGBFI0X9DNVMM" localSheetId="9" hidden="1">#REF!</definedName>
    <definedName name="BEx3OJZSCGFRW7SVGBFI0X9DNVMM" localSheetId="6" hidden="1">#REF!</definedName>
    <definedName name="BEx3OJZSCGFRW7SVGBFI0X9DNVMM" localSheetId="8" hidden="1">#REF!</definedName>
    <definedName name="BEx3OJZSCGFRW7SVGBFI0X9DNVMM" localSheetId="10" hidden="1">#REF!</definedName>
    <definedName name="BEx3OJZSCGFRW7SVGBFI0X9DNVMM" localSheetId="7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hidden="1">#REF!</definedName>
    <definedName name="BEx3ORSBUXAF21MKEY90YJV9AY9A" localSheetId="9" hidden="1">#REF!</definedName>
    <definedName name="BEx3ORSBUXAF21MKEY90YJV9AY9A" localSheetId="6" hidden="1">#REF!</definedName>
    <definedName name="BEx3ORSBUXAF21MKEY90YJV9AY9A" localSheetId="8" hidden="1">#REF!</definedName>
    <definedName name="BEx3ORSBUXAF21MKEY90YJV9AY9A" localSheetId="10" hidden="1">#REF!</definedName>
    <definedName name="BEx3ORSBUXAF21MKEY90YJV9AY9A" localSheetId="7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hidden="1">#REF!</definedName>
    <definedName name="BEx3OV8BH6PYNZT7C246LOAU9SVX" localSheetId="9" hidden="1">#REF!</definedName>
    <definedName name="BEx3OV8BH6PYNZT7C246LOAU9SVX" localSheetId="6" hidden="1">#REF!</definedName>
    <definedName name="BEx3OV8BH6PYNZT7C246LOAU9SVX" localSheetId="8" hidden="1">#REF!</definedName>
    <definedName name="BEx3OV8BH6PYNZT7C246LOAU9SVX" localSheetId="10" hidden="1">#REF!</definedName>
    <definedName name="BEx3OV8BH6PYNZT7C246LOAU9SVX" localSheetId="7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hidden="1">#REF!</definedName>
    <definedName name="BEx3OVDR9BY1SBRX3I92LJ228GPZ" localSheetId="9" hidden="1">#REF!</definedName>
    <definedName name="BEx3OVDR9BY1SBRX3I92LJ228GPZ" localSheetId="8" hidden="1">#REF!</definedName>
    <definedName name="BEx3OVDR9BY1SBRX3I92LJ228GPZ" localSheetId="10" hidden="1">#REF!</definedName>
    <definedName name="BEx3OVDR9BY1SBRX3I92LJ228GPZ" localSheetId="7" hidden="1">#REF!</definedName>
    <definedName name="BEx3OVDR9BY1SBRX3I92LJ228GPZ" localSheetId="11" hidden="1">#REF!</definedName>
    <definedName name="BEx3OVDR9BY1SBRX3I92LJ228GPZ" localSheetId="12" hidden="1">#REF!</definedName>
    <definedName name="BEx3OVDR9BY1SBRX3I92LJ228GPZ" hidden="1">#REF!</definedName>
    <definedName name="BEx3OXRYJZUEY6E72UJU0PHLMYAR" localSheetId="9" hidden="1">#REF!</definedName>
    <definedName name="BEx3OXRYJZUEY6E72UJU0PHLMYAR" localSheetId="6" hidden="1">#REF!</definedName>
    <definedName name="BEx3OXRYJZUEY6E72UJU0PHLMYAR" localSheetId="8" hidden="1">#REF!</definedName>
    <definedName name="BEx3OXRYJZUEY6E72UJU0PHLMYAR" localSheetId="10" hidden="1">#REF!</definedName>
    <definedName name="BEx3OXRYJZUEY6E72UJU0PHLMYAR" localSheetId="7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hidden="1">#REF!</definedName>
    <definedName name="BEx3P2VD6BO82XYTC7B020P9I0KJ" localSheetId="9" hidden="1">#REF!</definedName>
    <definedName name="BEx3P2VD6BO82XYTC7B020P9I0KJ" localSheetId="8" hidden="1">#REF!</definedName>
    <definedName name="BEx3P2VD6BO82XYTC7B020P9I0KJ" localSheetId="10" hidden="1">#REF!</definedName>
    <definedName name="BEx3P2VD6BO82XYTC7B020P9I0KJ" localSheetId="7" hidden="1">#REF!</definedName>
    <definedName name="BEx3P2VD6BO82XYTC7B020P9I0KJ" localSheetId="11" hidden="1">#REF!</definedName>
    <definedName name="BEx3P2VD6BO82XYTC7B020P9I0KJ" localSheetId="12" hidden="1">#REF!</definedName>
    <definedName name="BEx3P2VD6BO82XYTC7B020P9I0KJ" hidden="1">#REF!</definedName>
    <definedName name="BEx3P59TTRSGQY888P5C1O7M2PQT" localSheetId="9" hidden="1">#REF!</definedName>
    <definedName name="BEx3P59TTRSGQY888P5C1O7M2PQT" localSheetId="6" hidden="1">#REF!</definedName>
    <definedName name="BEx3P59TTRSGQY888P5C1O7M2PQT" localSheetId="8" hidden="1">#REF!</definedName>
    <definedName name="BEx3P59TTRSGQY888P5C1O7M2PQT" localSheetId="10" hidden="1">#REF!</definedName>
    <definedName name="BEx3P59TTRSGQY888P5C1O7M2PQT" localSheetId="7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hidden="1">#REF!</definedName>
    <definedName name="BEx3PDNRRNKD5GOUBUQFXAHIXLD9" localSheetId="9" hidden="1">#REF!</definedName>
    <definedName name="BEx3PDNRRNKD5GOUBUQFXAHIXLD9" localSheetId="6" hidden="1">#REF!</definedName>
    <definedName name="BEx3PDNRRNKD5GOUBUQFXAHIXLD9" localSheetId="8" hidden="1">#REF!</definedName>
    <definedName name="BEx3PDNRRNKD5GOUBUQFXAHIXLD9" localSheetId="10" hidden="1">#REF!</definedName>
    <definedName name="BEx3PDNRRNKD5GOUBUQFXAHIXLD9" localSheetId="7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hidden="1">#REF!</definedName>
    <definedName name="BEx3PDT8GNPWLLN02IH1XPV90XYK" localSheetId="9" hidden="1">#REF!</definedName>
    <definedName name="BEx3PDT8GNPWLLN02IH1XPV90XYK" localSheetId="6" hidden="1">#REF!</definedName>
    <definedName name="BEx3PDT8GNPWLLN02IH1XPV90XYK" localSheetId="8" hidden="1">#REF!</definedName>
    <definedName name="BEx3PDT8GNPWLLN02IH1XPV90XYK" localSheetId="10" hidden="1">#REF!</definedName>
    <definedName name="BEx3PDT8GNPWLLN02IH1XPV90XYK" localSheetId="7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hidden="1">#REF!</definedName>
    <definedName name="BEx3PKEMDW8KZEP11IL927C5O7I2" localSheetId="9" hidden="1">#REF!</definedName>
    <definedName name="BEx3PKEMDW8KZEP11IL927C5O7I2" localSheetId="6" hidden="1">#REF!</definedName>
    <definedName name="BEx3PKEMDW8KZEP11IL927C5O7I2" localSheetId="8" hidden="1">#REF!</definedName>
    <definedName name="BEx3PKEMDW8KZEP11IL927C5O7I2" localSheetId="10" hidden="1">#REF!</definedName>
    <definedName name="BEx3PKEMDW8KZEP11IL927C5O7I2" localSheetId="7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hidden="1">#REF!</definedName>
    <definedName name="BEx3PKJZ1Z7L9S6KV8KXVS6B2FX4" localSheetId="9" hidden="1">#REF!</definedName>
    <definedName name="BEx3PKJZ1Z7L9S6KV8KXVS6B2FX4" localSheetId="6" hidden="1">#REF!</definedName>
    <definedName name="BEx3PKJZ1Z7L9S6KV8KXVS6B2FX4" localSheetId="8" hidden="1">#REF!</definedName>
    <definedName name="BEx3PKJZ1Z7L9S6KV8KXVS6B2FX4" localSheetId="10" hidden="1">#REF!</definedName>
    <definedName name="BEx3PKJZ1Z7L9S6KV8KXVS6B2FX4" localSheetId="7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hidden="1">#REF!</definedName>
    <definedName name="BEx3PMNG53Z5HY138H99QOMTX8W3" localSheetId="9" hidden="1">#REF!</definedName>
    <definedName name="BEx3PMNG53Z5HY138H99QOMTX8W3" localSheetId="6" hidden="1">#REF!</definedName>
    <definedName name="BEx3PMNG53Z5HY138H99QOMTX8W3" localSheetId="8" hidden="1">#REF!</definedName>
    <definedName name="BEx3PMNG53Z5HY138H99QOMTX8W3" localSheetId="10" hidden="1">#REF!</definedName>
    <definedName name="BEx3PMNG53Z5HY138H99QOMTX8W3" localSheetId="7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hidden="1">#REF!</definedName>
    <definedName name="BEx3PP1RRSFZ8UC0JC9R91W6LNKW" localSheetId="9" hidden="1">#REF!</definedName>
    <definedName name="BEx3PP1RRSFZ8UC0JC9R91W6LNKW" localSheetId="6" hidden="1">#REF!</definedName>
    <definedName name="BEx3PP1RRSFZ8UC0JC9R91W6LNKW" localSheetId="8" hidden="1">#REF!</definedName>
    <definedName name="BEx3PP1RRSFZ8UC0JC9R91W6LNKW" localSheetId="10" hidden="1">#REF!</definedName>
    <definedName name="BEx3PP1RRSFZ8UC0JC9R91W6LNKW" localSheetId="7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hidden="1">#REF!</definedName>
    <definedName name="BEx3PVXYZC8WB9ZJE7OCKUXZ46EA" localSheetId="9" hidden="1">#REF!</definedName>
    <definedName name="BEx3PVXYZC8WB9ZJE7OCKUXZ46EA" localSheetId="6" hidden="1">#REF!</definedName>
    <definedName name="BEx3PVXYZC8WB9ZJE7OCKUXZ46EA" localSheetId="8" hidden="1">#REF!</definedName>
    <definedName name="BEx3PVXYZC8WB9ZJE7OCKUXZ46EA" localSheetId="10" hidden="1">#REF!</definedName>
    <definedName name="BEx3PVXYZC8WB9ZJE7OCKUXZ46EA" localSheetId="7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hidden="1">#REF!</definedName>
    <definedName name="BEx3Q0VWPU5EQECK7MQ47TYJ3SWW" localSheetId="9" hidden="1">#REF!</definedName>
    <definedName name="BEx3Q0VWPU5EQECK7MQ47TYJ3SWW" localSheetId="6" hidden="1">#REF!</definedName>
    <definedName name="BEx3Q0VWPU5EQECK7MQ47TYJ3SWW" localSheetId="8" hidden="1">#REF!</definedName>
    <definedName name="BEx3Q0VWPU5EQECK7MQ47TYJ3SWW" localSheetId="10" hidden="1">#REF!</definedName>
    <definedName name="BEx3Q0VWPU5EQECK7MQ47TYJ3SWW" localSheetId="7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hidden="1">#REF!</definedName>
    <definedName name="BEx3Q7BZ9PUXK2RLIOFSIS9AHU1B" localSheetId="9" hidden="1">#REF!</definedName>
    <definedName name="BEx3Q7BZ9PUXK2RLIOFSIS9AHU1B" localSheetId="6" hidden="1">#REF!</definedName>
    <definedName name="BEx3Q7BZ9PUXK2RLIOFSIS9AHU1B" localSheetId="8" hidden="1">#REF!</definedName>
    <definedName name="BEx3Q7BZ9PUXK2RLIOFSIS9AHU1B" localSheetId="10" hidden="1">#REF!</definedName>
    <definedName name="BEx3Q7BZ9PUXK2RLIOFSIS9AHU1B" localSheetId="7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hidden="1">#REF!</definedName>
    <definedName name="BEx3Q8J42S9VU6EAN2Y28MR6DF88" localSheetId="9" hidden="1">#REF!</definedName>
    <definedName name="BEx3Q8J42S9VU6EAN2Y28MR6DF88" localSheetId="6" hidden="1">#REF!</definedName>
    <definedName name="BEx3Q8J42S9VU6EAN2Y28MR6DF88" localSheetId="8" hidden="1">#REF!</definedName>
    <definedName name="BEx3Q8J42S9VU6EAN2Y28MR6DF88" localSheetId="10" hidden="1">#REF!</definedName>
    <definedName name="BEx3Q8J42S9VU6EAN2Y28MR6DF88" localSheetId="7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hidden="1">#REF!</definedName>
    <definedName name="BEx3Q8TWT96JPOACM5LZ9LDNHRK2" localSheetId="9" hidden="1">#REF!</definedName>
    <definedName name="BEx3Q8TWT96JPOACM5LZ9LDNHRK2" localSheetId="8" hidden="1">#REF!</definedName>
    <definedName name="BEx3Q8TWT96JPOACM5LZ9LDNHRK2" localSheetId="10" hidden="1">#REF!</definedName>
    <definedName name="BEx3Q8TWT96JPOACM5LZ9LDNHRK2" localSheetId="7" hidden="1">#REF!</definedName>
    <definedName name="BEx3Q8TWT96JPOACM5LZ9LDNHRK2" localSheetId="11" hidden="1">#REF!</definedName>
    <definedName name="BEx3Q8TWT96JPOACM5LZ9LDNHRK2" localSheetId="12" hidden="1">#REF!</definedName>
    <definedName name="BEx3Q8TWT96JPOACM5LZ9LDNHRK2" hidden="1">#REF!</definedName>
    <definedName name="BEx3QEDFOYFY5NBTININ5W4RLD4Q" localSheetId="9" hidden="1">#REF!</definedName>
    <definedName name="BEx3QEDFOYFY5NBTININ5W4RLD4Q" localSheetId="6" hidden="1">#REF!</definedName>
    <definedName name="BEx3QEDFOYFY5NBTININ5W4RLD4Q" localSheetId="8" hidden="1">#REF!</definedName>
    <definedName name="BEx3QEDFOYFY5NBTININ5W4RLD4Q" localSheetId="10" hidden="1">#REF!</definedName>
    <definedName name="BEx3QEDFOYFY5NBTININ5W4RLD4Q" localSheetId="7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hidden="1">#REF!</definedName>
    <definedName name="BEx3QIKJ3U962US1Q564NZDLU8LD" localSheetId="9" hidden="1">#REF!</definedName>
    <definedName name="BEx3QIKJ3U962US1Q564NZDLU8LD" localSheetId="6" hidden="1">#REF!</definedName>
    <definedName name="BEx3QIKJ3U962US1Q564NZDLU8LD" localSheetId="8" hidden="1">#REF!</definedName>
    <definedName name="BEx3QIKJ3U962US1Q564NZDLU8LD" localSheetId="10" hidden="1">#REF!</definedName>
    <definedName name="BEx3QIKJ3U962US1Q564NZDLU8LD" localSheetId="7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hidden="1">#REF!</definedName>
    <definedName name="BEx3QOEY7IL4PZNO1XW0Q5KZ3BPA" hidden="1">'[2]Reco Sheet for Fcast'!$O$6:$P$10</definedName>
    <definedName name="BEx3QPGNBFAPHNWN14HP5HGBZUHY" localSheetId="9" hidden="1">#REF!</definedName>
    <definedName name="BEx3QPGNBFAPHNWN14HP5HGBZUHY" localSheetId="8" hidden="1">#REF!</definedName>
    <definedName name="BEx3QPGNBFAPHNWN14HP5HGBZUHY" localSheetId="10" hidden="1">#REF!</definedName>
    <definedName name="BEx3QPGNBFAPHNWN14HP5HGBZUHY" localSheetId="7" hidden="1">#REF!</definedName>
    <definedName name="BEx3QPGNBFAPHNWN14HP5HGBZUHY" localSheetId="11" hidden="1">#REF!</definedName>
    <definedName name="BEx3QPGNBFAPHNWN14HP5HGBZUHY" localSheetId="12" hidden="1">#REF!</definedName>
    <definedName name="BEx3QPGNBFAPHNWN14HP5HGBZUHY" hidden="1">#REF!</definedName>
    <definedName name="BEx3QR9D45DHW50VQ7Y3Q1AXPOB9" localSheetId="9" hidden="1">#REF!</definedName>
    <definedName name="BEx3QR9D45DHW50VQ7Y3Q1AXPOB9" localSheetId="6" hidden="1">#REF!</definedName>
    <definedName name="BEx3QR9D45DHW50VQ7Y3Q1AXPOB9" localSheetId="8" hidden="1">#REF!</definedName>
    <definedName name="BEx3QR9D45DHW50VQ7Y3Q1AXPOB9" localSheetId="10" hidden="1">#REF!</definedName>
    <definedName name="BEx3QR9D45DHW50VQ7Y3Q1AXPOB9" localSheetId="7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hidden="1">#REF!</definedName>
    <definedName name="BEx3QS5SHLD7I8Y6BUT2B3IFFLDR" localSheetId="9" hidden="1">#REF!</definedName>
    <definedName name="BEx3QS5SHLD7I8Y6BUT2B3IFFLDR" localSheetId="8" hidden="1">#REF!</definedName>
    <definedName name="BEx3QS5SHLD7I8Y6BUT2B3IFFLDR" localSheetId="10" hidden="1">#REF!</definedName>
    <definedName name="BEx3QS5SHLD7I8Y6BUT2B3IFFLDR" localSheetId="7" hidden="1">#REF!</definedName>
    <definedName name="BEx3QS5SHLD7I8Y6BUT2B3IFFLDR" localSheetId="11" hidden="1">#REF!</definedName>
    <definedName name="BEx3QS5SHLD7I8Y6BUT2B3IFFLDR" localSheetId="12" hidden="1">#REF!</definedName>
    <definedName name="BEx3QS5SHLD7I8Y6BUT2B3IFFLDR" hidden="1">#REF!</definedName>
    <definedName name="BEx3QSWT2S5KWG6U2V9711IYDQBM" localSheetId="9" hidden="1">#REF!</definedName>
    <definedName name="BEx3QSWT2S5KWG6U2V9711IYDQBM" localSheetId="6" hidden="1">#REF!</definedName>
    <definedName name="BEx3QSWT2S5KWG6U2V9711IYDQBM" localSheetId="8" hidden="1">#REF!</definedName>
    <definedName name="BEx3QSWT2S5KWG6U2V9711IYDQBM" localSheetId="10" hidden="1">#REF!</definedName>
    <definedName name="BEx3QSWT2S5KWG6U2V9711IYDQBM" localSheetId="7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hidden="1">#REF!</definedName>
    <definedName name="BEx3QVGG7Q2X4HZHJAM35A8T3VR7" localSheetId="9" hidden="1">#REF!</definedName>
    <definedName name="BEx3QVGG7Q2X4HZHJAM35A8T3VR7" localSheetId="6" hidden="1">#REF!</definedName>
    <definedName name="BEx3QVGG7Q2X4HZHJAM35A8T3VR7" localSheetId="8" hidden="1">#REF!</definedName>
    <definedName name="BEx3QVGG7Q2X4HZHJAM35A8T3VR7" localSheetId="10" hidden="1">#REF!</definedName>
    <definedName name="BEx3QVGG7Q2X4HZHJAM35A8T3VR7" localSheetId="7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hidden="1">#REF!</definedName>
    <definedName name="BEx3R0JUB9YN8PHPPQTAMIT1IHWK" localSheetId="9" hidden="1">#REF!</definedName>
    <definedName name="BEx3R0JUB9YN8PHPPQTAMIT1IHWK" localSheetId="6" hidden="1">#REF!</definedName>
    <definedName name="BEx3R0JUB9YN8PHPPQTAMIT1IHWK" localSheetId="8" hidden="1">#REF!</definedName>
    <definedName name="BEx3R0JUB9YN8PHPPQTAMIT1IHWK" localSheetId="10" hidden="1">#REF!</definedName>
    <definedName name="BEx3R0JUB9YN8PHPPQTAMIT1IHWK" localSheetId="7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hidden="1">#REF!</definedName>
    <definedName name="BEx3R6JNDZ5SKLXPE4E8AGJCT6XV" hidden="1">'[3]Bud Mth'!$I$10:$J$10</definedName>
    <definedName name="BEx3R81NFRO7M81VHVKOBFT0QBIL" localSheetId="9" hidden="1">#REF!</definedName>
    <definedName name="BEx3R81NFRO7M81VHVKOBFT0QBIL" localSheetId="6" hidden="1">#REF!</definedName>
    <definedName name="BEx3R81NFRO7M81VHVKOBFT0QBIL" localSheetId="8" hidden="1">#REF!</definedName>
    <definedName name="BEx3R81NFRO7M81VHVKOBFT0QBIL" localSheetId="10" hidden="1">#REF!</definedName>
    <definedName name="BEx3R81NFRO7M81VHVKOBFT0QBIL" localSheetId="7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hidden="1">#REF!</definedName>
    <definedName name="BEx3RHC2ZD5UFS6QD4OPFCNNMWH1" localSheetId="9" hidden="1">#REF!</definedName>
    <definedName name="BEx3RHC2ZD5UFS6QD4OPFCNNMWH1" localSheetId="6" hidden="1">#REF!</definedName>
    <definedName name="BEx3RHC2ZD5UFS6QD4OPFCNNMWH1" localSheetId="8" hidden="1">#REF!</definedName>
    <definedName name="BEx3RHC2ZD5UFS6QD4OPFCNNMWH1" localSheetId="10" hidden="1">#REF!</definedName>
    <definedName name="BEx3RHC2ZD5UFS6QD4OPFCNNMWH1" localSheetId="7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hidden="1">#REF!</definedName>
    <definedName name="BEx3RQ10QIWBAPHALAA91BUUCM2X" localSheetId="9" hidden="1">#REF!</definedName>
    <definedName name="BEx3RQ10QIWBAPHALAA91BUUCM2X" localSheetId="6" hidden="1">#REF!</definedName>
    <definedName name="BEx3RQ10QIWBAPHALAA91BUUCM2X" localSheetId="8" hidden="1">#REF!</definedName>
    <definedName name="BEx3RQ10QIWBAPHALAA91BUUCM2X" localSheetId="10" hidden="1">#REF!</definedName>
    <definedName name="BEx3RQ10QIWBAPHALAA91BUUCM2X" localSheetId="7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hidden="1">#REF!</definedName>
    <definedName name="BEx3RV4E1WT43SZBUN09RTB8EK1O" localSheetId="9" hidden="1">#REF!</definedName>
    <definedName name="BEx3RV4E1WT43SZBUN09RTB8EK1O" localSheetId="6" hidden="1">#REF!</definedName>
    <definedName name="BEx3RV4E1WT43SZBUN09RTB8EK1O" localSheetId="8" hidden="1">#REF!</definedName>
    <definedName name="BEx3RV4E1WT43SZBUN09RTB8EK1O" localSheetId="10" hidden="1">#REF!</definedName>
    <definedName name="BEx3RV4E1WT43SZBUN09RTB8EK1O" localSheetId="7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hidden="1">#REF!</definedName>
    <definedName name="BEx3RXYU0QLFXSFTM5EB20GD03W5" localSheetId="9" hidden="1">#REF!</definedName>
    <definedName name="BEx3RXYU0QLFXSFTM5EB20GD03W5" localSheetId="6" hidden="1">#REF!</definedName>
    <definedName name="BEx3RXYU0QLFXSFTM5EB20GD03W5" localSheetId="8" hidden="1">#REF!</definedName>
    <definedName name="BEx3RXYU0QLFXSFTM5EB20GD03W5" localSheetId="10" hidden="1">#REF!</definedName>
    <definedName name="BEx3RXYU0QLFXSFTM5EB20GD03W5" localSheetId="7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hidden="1">#REF!</definedName>
    <definedName name="BEx3RYKLC3QQO3XTUN7BEW2AQL98" localSheetId="9" hidden="1">#REF!</definedName>
    <definedName name="BEx3RYKLC3QQO3XTUN7BEW2AQL98" localSheetId="6" hidden="1">#REF!</definedName>
    <definedName name="BEx3RYKLC3QQO3XTUN7BEW2AQL98" localSheetId="8" hidden="1">#REF!</definedName>
    <definedName name="BEx3RYKLC3QQO3XTUN7BEW2AQL98" localSheetId="10" hidden="1">#REF!</definedName>
    <definedName name="BEx3RYKLC3QQO3XTUN7BEW2AQL98" localSheetId="7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hidden="1">#REF!</definedName>
    <definedName name="BEx3SICJ45BYT6FHBER86PJT25FC" localSheetId="9" hidden="1">#REF!</definedName>
    <definedName name="BEx3SICJ45BYT6FHBER86PJT25FC" localSheetId="6" hidden="1">#REF!</definedName>
    <definedName name="BEx3SICJ45BYT6FHBER86PJT25FC" localSheetId="8" hidden="1">#REF!</definedName>
    <definedName name="BEx3SICJ45BYT6FHBER86PJT25FC" localSheetId="10" hidden="1">#REF!</definedName>
    <definedName name="BEx3SICJ45BYT6FHBER86PJT25FC" localSheetId="7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hidden="1">#REF!</definedName>
    <definedName name="BEx3SMUCMJVGQ2H4EHQI5ZFHEF0P" localSheetId="9" hidden="1">#REF!</definedName>
    <definedName name="BEx3SMUCMJVGQ2H4EHQI5ZFHEF0P" localSheetId="6" hidden="1">#REF!</definedName>
    <definedName name="BEx3SMUCMJVGQ2H4EHQI5ZFHEF0P" localSheetId="8" hidden="1">#REF!</definedName>
    <definedName name="BEx3SMUCMJVGQ2H4EHQI5ZFHEF0P" localSheetId="10" hidden="1">#REF!</definedName>
    <definedName name="BEx3SMUCMJVGQ2H4EHQI5ZFHEF0P" localSheetId="7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hidden="1">#REF!</definedName>
    <definedName name="BEx3SN56F03CPDRDA7LZ763V0N4I" localSheetId="9" hidden="1">#REF!</definedName>
    <definedName name="BEx3SN56F03CPDRDA7LZ763V0N4I" localSheetId="6" hidden="1">#REF!</definedName>
    <definedName name="BEx3SN56F03CPDRDA7LZ763V0N4I" localSheetId="8" hidden="1">#REF!</definedName>
    <definedName name="BEx3SN56F03CPDRDA7LZ763V0N4I" localSheetId="10" hidden="1">#REF!</definedName>
    <definedName name="BEx3SN56F03CPDRDA7LZ763V0N4I" localSheetId="7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hidden="1">#REF!</definedName>
    <definedName name="BEx3SPE6N1ORXPRCDL3JPZD73Z9F" localSheetId="9" hidden="1">#REF!</definedName>
    <definedName name="BEx3SPE6N1ORXPRCDL3JPZD73Z9F" localSheetId="6" hidden="1">#REF!</definedName>
    <definedName name="BEx3SPE6N1ORXPRCDL3JPZD73Z9F" localSheetId="8" hidden="1">#REF!</definedName>
    <definedName name="BEx3SPE6N1ORXPRCDL3JPZD73Z9F" localSheetId="10" hidden="1">#REF!</definedName>
    <definedName name="BEx3SPE6N1ORXPRCDL3JPZD73Z9F" localSheetId="7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hidden="1">#REF!</definedName>
    <definedName name="BEx3T29ZTULQE0OMSMWUMZDU9ZZ0" localSheetId="9" hidden="1">#REF!</definedName>
    <definedName name="BEx3T29ZTULQE0OMSMWUMZDU9ZZ0" localSheetId="6" hidden="1">#REF!</definedName>
    <definedName name="BEx3T29ZTULQE0OMSMWUMZDU9ZZ0" localSheetId="8" hidden="1">#REF!</definedName>
    <definedName name="BEx3T29ZTULQE0OMSMWUMZDU9ZZ0" localSheetId="10" hidden="1">#REF!</definedName>
    <definedName name="BEx3T29ZTULQE0OMSMWUMZDU9ZZ0" localSheetId="7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hidden="1">#REF!</definedName>
    <definedName name="BEx3T2FG1ZY4WZBQSPCTC91YU2YJ" localSheetId="9" hidden="1">#REF!</definedName>
    <definedName name="BEx3T2FG1ZY4WZBQSPCTC91YU2YJ" localSheetId="8" hidden="1">#REF!</definedName>
    <definedName name="BEx3T2FG1ZY4WZBQSPCTC91YU2YJ" localSheetId="10" hidden="1">#REF!</definedName>
    <definedName name="BEx3T2FG1ZY4WZBQSPCTC91YU2YJ" localSheetId="7" hidden="1">#REF!</definedName>
    <definedName name="BEx3T2FG1ZY4WZBQSPCTC91YU2YJ" localSheetId="11" hidden="1">#REF!</definedName>
    <definedName name="BEx3T2FG1ZY4WZBQSPCTC91YU2YJ" localSheetId="12" hidden="1">#REF!</definedName>
    <definedName name="BEx3T2FG1ZY4WZBQSPCTC91YU2YJ" hidden="1">#REF!</definedName>
    <definedName name="BEx3T4IZGK43ZE6V9H3KCE7P9PTV" localSheetId="9" hidden="1">#REF!</definedName>
    <definedName name="BEx3T4IZGK43ZE6V9H3KCE7P9PTV" localSheetId="8" hidden="1">#REF!</definedName>
    <definedName name="BEx3T4IZGK43ZE6V9H3KCE7P9PTV" localSheetId="10" hidden="1">#REF!</definedName>
    <definedName name="BEx3T4IZGK43ZE6V9H3KCE7P9PTV" localSheetId="7" hidden="1">#REF!</definedName>
    <definedName name="BEx3T4IZGK43ZE6V9H3KCE7P9PTV" localSheetId="11" hidden="1">#REF!</definedName>
    <definedName name="BEx3T4IZGK43ZE6V9H3KCE7P9PTV" localSheetId="12" hidden="1">#REF!</definedName>
    <definedName name="BEx3T4IZGK43ZE6V9H3KCE7P9PTV" hidden="1">#REF!</definedName>
    <definedName name="BEx3T6MJ1QDJ929WMUDVZ0O3UW0Y" localSheetId="9" hidden="1">#REF!</definedName>
    <definedName name="BEx3T6MJ1QDJ929WMUDVZ0O3UW0Y" localSheetId="6" hidden="1">#REF!</definedName>
    <definedName name="BEx3T6MJ1QDJ929WMUDVZ0O3UW0Y" localSheetId="8" hidden="1">#REF!</definedName>
    <definedName name="BEx3T6MJ1QDJ929WMUDVZ0O3UW0Y" localSheetId="10" hidden="1">#REF!</definedName>
    <definedName name="BEx3T6MJ1QDJ929WMUDVZ0O3UW0Y" localSheetId="7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hidden="1">#REF!</definedName>
    <definedName name="BEx3TPCSI16OAB2L9M9IULQMQ9J9" localSheetId="9" hidden="1">#REF!</definedName>
    <definedName name="BEx3TPCSI16OAB2L9M9IULQMQ9J9" localSheetId="6" hidden="1">#REF!</definedName>
    <definedName name="BEx3TPCSI16OAB2L9M9IULQMQ9J9" localSheetId="8" hidden="1">#REF!</definedName>
    <definedName name="BEx3TPCSI16OAB2L9M9IULQMQ9J9" localSheetId="10" hidden="1">#REF!</definedName>
    <definedName name="BEx3TPCSI16OAB2L9M9IULQMQ9J9" localSheetId="7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hidden="1">#REF!</definedName>
    <definedName name="BEx3U64YUOZ419BAJS2W78UMATAW" localSheetId="9" hidden="1">#REF!</definedName>
    <definedName name="BEx3U64YUOZ419BAJS2W78UMATAW" localSheetId="6" hidden="1">#REF!</definedName>
    <definedName name="BEx3U64YUOZ419BAJS2W78UMATAW" localSheetId="8" hidden="1">#REF!</definedName>
    <definedName name="BEx3U64YUOZ419BAJS2W78UMATAW" localSheetId="10" hidden="1">#REF!</definedName>
    <definedName name="BEx3U64YUOZ419BAJS2W78UMATAW" localSheetId="7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hidden="1">#REF!</definedName>
    <definedName name="BEx3U94WCEA5DKMWBEX1GU0LKYG2" localSheetId="9" hidden="1">#REF!</definedName>
    <definedName name="BEx3U94WCEA5DKMWBEX1GU0LKYG2" localSheetId="6" hidden="1">#REF!</definedName>
    <definedName name="BEx3U94WCEA5DKMWBEX1GU0LKYG2" localSheetId="8" hidden="1">#REF!</definedName>
    <definedName name="BEx3U94WCEA5DKMWBEX1GU0LKYG2" localSheetId="10" hidden="1">#REF!</definedName>
    <definedName name="BEx3U94WCEA5DKMWBEX1GU0LKYG2" localSheetId="7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hidden="1">#REF!</definedName>
    <definedName name="BEx3U9VZ8SQVYS6ZA038J7AP7ZGW" localSheetId="9" hidden="1">#REF!</definedName>
    <definedName name="BEx3U9VZ8SQVYS6ZA038J7AP7ZGW" localSheetId="6" hidden="1">#REF!</definedName>
    <definedName name="BEx3U9VZ8SQVYS6ZA038J7AP7ZGW" localSheetId="8" hidden="1">#REF!</definedName>
    <definedName name="BEx3U9VZ8SQVYS6ZA038J7AP7ZGW" localSheetId="10" hidden="1">#REF!</definedName>
    <definedName name="BEx3U9VZ8SQVYS6ZA038J7AP7ZGW" localSheetId="7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hidden="1">#REF!</definedName>
    <definedName name="BEx3UIQ5WRJBGNTFCCLOR4N7B1OQ" localSheetId="9" hidden="1">#REF!</definedName>
    <definedName name="BEx3UIQ5WRJBGNTFCCLOR4N7B1OQ" localSheetId="6" hidden="1">#REF!</definedName>
    <definedName name="BEx3UIQ5WRJBGNTFCCLOR4N7B1OQ" localSheetId="8" hidden="1">#REF!</definedName>
    <definedName name="BEx3UIQ5WRJBGNTFCCLOR4N7B1OQ" localSheetId="10" hidden="1">#REF!</definedName>
    <definedName name="BEx3UIQ5WRJBGNTFCCLOR4N7B1OQ" localSheetId="7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hidden="1">#REF!</definedName>
    <definedName name="BEx3UJMIX2NUSSWGMSI25A5DM4CH" localSheetId="9" hidden="1">#REF!</definedName>
    <definedName name="BEx3UJMIX2NUSSWGMSI25A5DM4CH" localSheetId="6" hidden="1">#REF!</definedName>
    <definedName name="BEx3UJMIX2NUSSWGMSI25A5DM4CH" localSheetId="8" hidden="1">#REF!</definedName>
    <definedName name="BEx3UJMIX2NUSSWGMSI25A5DM4CH" localSheetId="10" hidden="1">#REF!</definedName>
    <definedName name="BEx3UJMIX2NUSSWGMSI25A5DM4CH" localSheetId="7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hidden="1">#REF!</definedName>
    <definedName name="BEx3UKIWG5S3MUHEHHUE1B2LKH0R" localSheetId="9" hidden="1">#REF!</definedName>
    <definedName name="BEx3UKIWG5S3MUHEHHUE1B2LKH0R" localSheetId="8" hidden="1">#REF!</definedName>
    <definedName name="BEx3UKIWG5S3MUHEHHUE1B2LKH0R" localSheetId="10" hidden="1">#REF!</definedName>
    <definedName name="BEx3UKIWG5S3MUHEHHUE1B2LKH0R" localSheetId="7" hidden="1">#REF!</definedName>
    <definedName name="BEx3UKIWG5S3MUHEHHUE1B2LKH0R" localSheetId="11" hidden="1">#REF!</definedName>
    <definedName name="BEx3UKIWG5S3MUHEHHUE1B2LKH0R" localSheetId="12" hidden="1">#REF!</definedName>
    <definedName name="BEx3UKIWG5S3MUHEHHUE1B2LKH0R" hidden="1">#REF!</definedName>
    <definedName name="BEx3UKOCOQG7S1YQ436S997K1KWV" localSheetId="9" hidden="1">#REF!</definedName>
    <definedName name="BEx3UKOCOQG7S1YQ436S997K1KWV" localSheetId="6" hidden="1">#REF!</definedName>
    <definedName name="BEx3UKOCOQG7S1YQ436S997K1KWV" localSheetId="8" hidden="1">#REF!</definedName>
    <definedName name="BEx3UKOCOQG7S1YQ436S997K1KWV" localSheetId="10" hidden="1">#REF!</definedName>
    <definedName name="BEx3UKOCOQG7S1YQ436S997K1KWV" localSheetId="7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hidden="1">#REF!</definedName>
    <definedName name="BEx3UO4CSA2W3UIZSAB83N5MOYUI" localSheetId="9" hidden="1">#REF!</definedName>
    <definedName name="BEx3UO4CSA2W3UIZSAB83N5MOYUI" localSheetId="8" hidden="1">#REF!</definedName>
    <definedName name="BEx3UO4CSA2W3UIZSAB83N5MOYUI" localSheetId="10" hidden="1">#REF!</definedName>
    <definedName name="BEx3UO4CSA2W3UIZSAB83N5MOYUI" localSheetId="7" hidden="1">#REF!</definedName>
    <definedName name="BEx3UO4CSA2W3UIZSAB83N5MOYUI" localSheetId="11" hidden="1">#REF!</definedName>
    <definedName name="BEx3UO4CSA2W3UIZSAB83N5MOYUI" localSheetId="12" hidden="1">#REF!</definedName>
    <definedName name="BEx3UO4CSA2W3UIZSAB83N5MOYUI" hidden="1">#REF!</definedName>
    <definedName name="BEx3UYM19VIXLA0EU7LB9NHA77PB" localSheetId="9" hidden="1">#REF!</definedName>
    <definedName name="BEx3UYM19VIXLA0EU7LB9NHA77PB" localSheetId="6" hidden="1">#REF!</definedName>
    <definedName name="BEx3UYM19VIXLA0EU7LB9NHA77PB" localSheetId="8" hidden="1">#REF!</definedName>
    <definedName name="BEx3UYM19VIXLA0EU7LB9NHA77PB" localSheetId="10" hidden="1">#REF!</definedName>
    <definedName name="BEx3UYM19VIXLA0EU7LB9NHA77PB" localSheetId="7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hidden="1">#REF!</definedName>
    <definedName name="BEx3VML7CG70HPISMVYIUEN3711Q" localSheetId="9" hidden="1">#REF!</definedName>
    <definedName name="BEx3VML7CG70HPISMVYIUEN3711Q" localSheetId="6" hidden="1">#REF!</definedName>
    <definedName name="BEx3VML7CG70HPISMVYIUEN3711Q" localSheetId="8" hidden="1">#REF!</definedName>
    <definedName name="BEx3VML7CG70HPISMVYIUEN3711Q" localSheetId="10" hidden="1">#REF!</definedName>
    <definedName name="BEx3VML7CG70HPISMVYIUEN3711Q" localSheetId="7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hidden="1">#REF!</definedName>
    <definedName name="BEx56ZID5H04P9AIYLP1OASFGV56" localSheetId="9" hidden="1">#REF!</definedName>
    <definedName name="BEx56ZID5H04P9AIYLP1OASFGV56" localSheetId="6" hidden="1">#REF!</definedName>
    <definedName name="BEx56ZID5H04P9AIYLP1OASFGV56" localSheetId="8" hidden="1">#REF!</definedName>
    <definedName name="BEx56ZID5H04P9AIYLP1OASFGV56" localSheetId="10" hidden="1">#REF!</definedName>
    <definedName name="BEx56ZID5H04P9AIYLP1OASFGV56" localSheetId="7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hidden="1">#REF!</definedName>
    <definedName name="BEx57VA3047K0O5EFD2ACSAEWD6C" localSheetId="9" hidden="1">#REF!</definedName>
    <definedName name="BEx57VA3047K0O5EFD2ACSAEWD6C" localSheetId="8" hidden="1">#REF!</definedName>
    <definedName name="BEx57VA3047K0O5EFD2ACSAEWD6C" localSheetId="10" hidden="1">#REF!</definedName>
    <definedName name="BEx57VA3047K0O5EFD2ACSAEWD6C" localSheetId="7" hidden="1">#REF!</definedName>
    <definedName name="BEx57VA3047K0O5EFD2ACSAEWD6C" localSheetId="11" hidden="1">#REF!</definedName>
    <definedName name="BEx57VA3047K0O5EFD2ACSAEWD6C" localSheetId="12" hidden="1">#REF!</definedName>
    <definedName name="BEx57VA3047K0O5EFD2ACSAEWD6C" hidden="1">#REF!</definedName>
    <definedName name="BEx587EYSS57E3PI8DT973HLJM9E" localSheetId="9" hidden="1">#REF!</definedName>
    <definedName name="BEx587EYSS57E3PI8DT973HLJM9E" localSheetId="6" hidden="1">#REF!</definedName>
    <definedName name="BEx587EYSS57E3PI8DT973HLJM9E" localSheetId="8" hidden="1">#REF!</definedName>
    <definedName name="BEx587EYSS57E3PI8DT973HLJM9E" localSheetId="10" hidden="1">#REF!</definedName>
    <definedName name="BEx587EYSS57E3PI8DT973HLJM9E" localSheetId="7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hidden="1">#REF!</definedName>
    <definedName name="BEx587KFQ3VKCOCY1SA5F24PQGUI" localSheetId="9" hidden="1">#REF!</definedName>
    <definedName name="BEx587KFQ3VKCOCY1SA5F24PQGUI" localSheetId="6" hidden="1">#REF!</definedName>
    <definedName name="BEx587KFQ3VKCOCY1SA5F24PQGUI" localSheetId="8" hidden="1">#REF!</definedName>
    <definedName name="BEx587KFQ3VKCOCY1SA5F24PQGUI" localSheetId="10" hidden="1">#REF!</definedName>
    <definedName name="BEx587KFQ3VKCOCY1SA5F24PQGUI" localSheetId="7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hidden="1">#REF!</definedName>
    <definedName name="BEx589O00VWB2CRMRCLO3I5IX5HO" localSheetId="9" hidden="1">#REF!</definedName>
    <definedName name="BEx589O00VWB2CRMRCLO3I5IX5HO" localSheetId="8" hidden="1">#REF!</definedName>
    <definedName name="BEx589O00VWB2CRMRCLO3I5IX5HO" localSheetId="10" hidden="1">#REF!</definedName>
    <definedName name="BEx589O00VWB2CRMRCLO3I5IX5HO" localSheetId="7" hidden="1">#REF!</definedName>
    <definedName name="BEx589O00VWB2CRMRCLO3I5IX5HO" localSheetId="11" hidden="1">#REF!</definedName>
    <definedName name="BEx589O00VWB2CRMRCLO3I5IX5HO" localSheetId="12" hidden="1">#REF!</definedName>
    <definedName name="BEx589O00VWB2CRMRCLO3I5IX5HO" hidden="1">#REF!</definedName>
    <definedName name="BEx58O780PQ05NF0Z1SKKRB3N099" localSheetId="9" hidden="1">#REF!</definedName>
    <definedName name="BEx58O780PQ05NF0Z1SKKRB3N099" localSheetId="6" hidden="1">#REF!</definedName>
    <definedName name="BEx58O780PQ05NF0Z1SKKRB3N099" localSheetId="8" hidden="1">#REF!</definedName>
    <definedName name="BEx58O780PQ05NF0Z1SKKRB3N099" localSheetId="10" hidden="1">#REF!</definedName>
    <definedName name="BEx58O780PQ05NF0Z1SKKRB3N099" localSheetId="7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hidden="1">#REF!</definedName>
    <definedName name="BEx58XHO7ZULLF2EUD7YIS0MGQJ5" localSheetId="9" hidden="1">#REF!</definedName>
    <definedName name="BEx58XHO7ZULLF2EUD7YIS0MGQJ5" localSheetId="6" hidden="1">#REF!</definedName>
    <definedName name="BEx58XHO7ZULLF2EUD7YIS0MGQJ5" localSheetId="8" hidden="1">#REF!</definedName>
    <definedName name="BEx58XHO7ZULLF2EUD7YIS0MGQJ5" localSheetId="10" hidden="1">#REF!</definedName>
    <definedName name="BEx58XHO7ZULLF2EUD7YIS0MGQJ5" localSheetId="7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hidden="1">#REF!</definedName>
    <definedName name="BEx58ZW0HAIGIPEX9CVA1PQQTR6X" localSheetId="9" hidden="1">#REF!</definedName>
    <definedName name="BEx58ZW0HAIGIPEX9CVA1PQQTR6X" localSheetId="6" hidden="1">#REF!</definedName>
    <definedName name="BEx58ZW0HAIGIPEX9CVA1PQQTR6X" localSheetId="8" hidden="1">#REF!</definedName>
    <definedName name="BEx58ZW0HAIGIPEX9CVA1PQQTR6X" localSheetId="10" hidden="1">#REF!</definedName>
    <definedName name="BEx58ZW0HAIGIPEX9CVA1PQQTR6X" localSheetId="7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hidden="1">#REF!</definedName>
    <definedName name="BEx59AZ7IMWYQU6DW5MVTLDMFU8X" localSheetId="9" hidden="1">#REF!</definedName>
    <definedName name="BEx59AZ7IMWYQU6DW5MVTLDMFU8X" localSheetId="8" hidden="1">#REF!</definedName>
    <definedName name="BEx59AZ7IMWYQU6DW5MVTLDMFU8X" localSheetId="10" hidden="1">#REF!</definedName>
    <definedName name="BEx59AZ7IMWYQU6DW5MVTLDMFU8X" localSheetId="7" hidden="1">#REF!</definedName>
    <definedName name="BEx59AZ7IMWYQU6DW5MVTLDMFU8X" localSheetId="11" hidden="1">#REF!</definedName>
    <definedName name="BEx59AZ7IMWYQU6DW5MVTLDMFU8X" localSheetId="12" hidden="1">#REF!</definedName>
    <definedName name="BEx59AZ7IMWYQU6DW5MVTLDMFU8X" hidden="1">#REF!</definedName>
    <definedName name="BEx59BA1KH3RG6K1LHL7YS2VB79N" localSheetId="9" hidden="1">#REF!</definedName>
    <definedName name="BEx59BA1KH3RG6K1LHL7YS2VB79N" localSheetId="6" hidden="1">#REF!</definedName>
    <definedName name="BEx59BA1KH3RG6K1LHL7YS2VB79N" localSheetId="8" hidden="1">#REF!</definedName>
    <definedName name="BEx59BA1KH3RG6K1LHL7YS2VB79N" localSheetId="10" hidden="1">#REF!</definedName>
    <definedName name="BEx59BA1KH3RG6K1LHL7YS2VB79N" localSheetId="7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hidden="1">#REF!</definedName>
    <definedName name="BEx59E9WABJP2TN71QAIKK79HPK9" localSheetId="9" hidden="1">#REF!</definedName>
    <definedName name="BEx59E9WABJP2TN71QAIKK79HPK9" localSheetId="6" hidden="1">#REF!</definedName>
    <definedName name="BEx59E9WABJP2TN71QAIKK79HPK9" localSheetId="8" hidden="1">#REF!</definedName>
    <definedName name="BEx59E9WABJP2TN71QAIKK79HPK9" localSheetId="10" hidden="1">#REF!</definedName>
    <definedName name="BEx59E9WABJP2TN71QAIKK79HPK9" localSheetId="7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hidden="1">#REF!</definedName>
    <definedName name="BEx59K9PRQRQS5W70KVXXEIH3Q9E" localSheetId="9" hidden="1">#REF!</definedName>
    <definedName name="BEx59K9PRQRQS5W70KVXXEIH3Q9E" localSheetId="8" hidden="1">#REF!</definedName>
    <definedName name="BEx59K9PRQRQS5W70KVXXEIH3Q9E" localSheetId="10" hidden="1">#REF!</definedName>
    <definedName name="BEx59K9PRQRQS5W70KVXXEIH3Q9E" localSheetId="7" hidden="1">#REF!</definedName>
    <definedName name="BEx59K9PRQRQS5W70KVXXEIH3Q9E" localSheetId="11" hidden="1">#REF!</definedName>
    <definedName name="BEx59K9PRQRQS5W70KVXXEIH3Q9E" localSheetId="12" hidden="1">#REF!</definedName>
    <definedName name="BEx59K9PRQRQS5W70KVXXEIH3Q9E" hidden="1">#REF!</definedName>
    <definedName name="BEx59P7MAPNU129ZTC5H3EH892G1" localSheetId="9" hidden="1">#REF!</definedName>
    <definedName name="BEx59P7MAPNU129ZTC5H3EH892G1" localSheetId="6" hidden="1">#REF!</definedName>
    <definedName name="BEx59P7MAPNU129ZTC5H3EH892G1" localSheetId="8" hidden="1">#REF!</definedName>
    <definedName name="BEx59P7MAPNU129ZTC5H3EH892G1" localSheetId="10" hidden="1">#REF!</definedName>
    <definedName name="BEx59P7MAPNU129ZTC5H3EH892G1" localSheetId="7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hidden="1">#REF!</definedName>
    <definedName name="BEx5A11WZRQSIE089QE119AOX9ZG" localSheetId="9" hidden="1">#REF!</definedName>
    <definedName name="BEx5A11WZRQSIE089QE119AOX9ZG" localSheetId="6" hidden="1">#REF!</definedName>
    <definedName name="BEx5A11WZRQSIE089QE119AOX9ZG" localSheetId="8" hidden="1">#REF!</definedName>
    <definedName name="BEx5A11WZRQSIE089QE119AOX9ZG" localSheetId="10" hidden="1">#REF!</definedName>
    <definedName name="BEx5A11WZRQSIE089QE119AOX9ZG" localSheetId="7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hidden="1">#REF!</definedName>
    <definedName name="BEx5A7CIGCOTHJKHGUBDZG91JGPZ" localSheetId="9" hidden="1">#REF!</definedName>
    <definedName name="BEx5A7CIGCOTHJKHGUBDZG91JGPZ" localSheetId="6" hidden="1">#REF!</definedName>
    <definedName name="BEx5A7CIGCOTHJKHGUBDZG91JGPZ" localSheetId="8" hidden="1">#REF!</definedName>
    <definedName name="BEx5A7CIGCOTHJKHGUBDZG91JGPZ" localSheetId="10" hidden="1">#REF!</definedName>
    <definedName name="BEx5A7CIGCOTHJKHGUBDZG91JGPZ" localSheetId="7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hidden="1">#REF!</definedName>
    <definedName name="BEx5A8UFLT2SWVSG5COFA9B8P376" localSheetId="9" hidden="1">#REF!</definedName>
    <definedName name="BEx5A8UFLT2SWVSG5COFA9B8P376" localSheetId="6" hidden="1">#REF!</definedName>
    <definedName name="BEx5A8UFLT2SWVSG5COFA9B8P376" localSheetId="8" hidden="1">#REF!</definedName>
    <definedName name="BEx5A8UFLT2SWVSG5COFA9B8P376" localSheetId="10" hidden="1">#REF!</definedName>
    <definedName name="BEx5A8UFLT2SWVSG5COFA9B8P376" localSheetId="7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hidden="1">#REF!</definedName>
    <definedName name="BEx5AFFTN3IXIBHDKM0FYC4OFL1S" localSheetId="9" hidden="1">#REF!</definedName>
    <definedName name="BEx5AFFTN3IXIBHDKM0FYC4OFL1S" localSheetId="6" hidden="1">#REF!</definedName>
    <definedName name="BEx5AFFTN3IXIBHDKM0FYC4OFL1S" localSheetId="8" hidden="1">#REF!</definedName>
    <definedName name="BEx5AFFTN3IXIBHDKM0FYC4OFL1S" localSheetId="10" hidden="1">#REF!</definedName>
    <definedName name="BEx5AFFTN3IXIBHDKM0FYC4OFL1S" localSheetId="7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hidden="1">#REF!</definedName>
    <definedName name="BEx5AOFIO8KVRHIZ1RII337AA8ML" localSheetId="9" hidden="1">#REF!</definedName>
    <definedName name="BEx5AOFIO8KVRHIZ1RII337AA8ML" localSheetId="6" hidden="1">#REF!</definedName>
    <definedName name="BEx5AOFIO8KVRHIZ1RII337AA8ML" localSheetId="8" hidden="1">#REF!</definedName>
    <definedName name="BEx5AOFIO8KVRHIZ1RII337AA8ML" localSheetId="10" hidden="1">#REF!</definedName>
    <definedName name="BEx5AOFIO8KVRHIZ1RII337AA8ML" localSheetId="7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hidden="1">#REF!</definedName>
    <definedName name="BEx5APRZ66L5BWHFE8E4YYNEDTI4" localSheetId="9" hidden="1">#REF!</definedName>
    <definedName name="BEx5APRZ66L5BWHFE8E4YYNEDTI4" localSheetId="6" hidden="1">#REF!</definedName>
    <definedName name="BEx5APRZ66L5BWHFE8E4YYNEDTI4" localSheetId="8" hidden="1">#REF!</definedName>
    <definedName name="BEx5APRZ66L5BWHFE8E4YYNEDTI4" localSheetId="10" hidden="1">#REF!</definedName>
    <definedName name="BEx5APRZ66L5BWHFE8E4YYNEDTI4" localSheetId="7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hidden="1">#REF!</definedName>
    <definedName name="BEx5B4RHHX0J1BF2FZKEA0SPP29O" localSheetId="9" hidden="1">#REF!</definedName>
    <definedName name="BEx5B4RHHX0J1BF2FZKEA0SPP29O" localSheetId="6" hidden="1">#REF!</definedName>
    <definedName name="BEx5B4RHHX0J1BF2FZKEA0SPP29O" localSheetId="8" hidden="1">#REF!</definedName>
    <definedName name="BEx5B4RHHX0J1BF2FZKEA0SPP29O" localSheetId="10" hidden="1">#REF!</definedName>
    <definedName name="BEx5B4RHHX0J1BF2FZKEA0SPP29O" localSheetId="7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hidden="1">#REF!</definedName>
    <definedName name="BEx5B5YMSWP0OVI5CIQRP5V18D0C" localSheetId="9" hidden="1">#REF!</definedName>
    <definedName name="BEx5B5YMSWP0OVI5CIQRP5V18D0C" localSheetId="6" hidden="1">#REF!</definedName>
    <definedName name="BEx5B5YMSWP0OVI5CIQRP5V18D0C" localSheetId="8" hidden="1">#REF!</definedName>
    <definedName name="BEx5B5YMSWP0OVI5CIQRP5V18D0C" localSheetId="10" hidden="1">#REF!</definedName>
    <definedName name="BEx5B5YMSWP0OVI5CIQRP5V18D0C" localSheetId="7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hidden="1">#REF!</definedName>
    <definedName name="BEx5B825RW35M5H0UB2IZGGRS4ER" localSheetId="9" hidden="1">#REF!</definedName>
    <definedName name="BEx5B825RW35M5H0UB2IZGGRS4ER" localSheetId="6" hidden="1">#REF!</definedName>
    <definedName name="BEx5B825RW35M5H0UB2IZGGRS4ER" localSheetId="8" hidden="1">#REF!</definedName>
    <definedName name="BEx5B825RW35M5H0UB2IZGGRS4ER" localSheetId="10" hidden="1">#REF!</definedName>
    <definedName name="BEx5B825RW35M5H0UB2IZGGRS4ER" localSheetId="7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hidden="1">#REF!</definedName>
    <definedName name="BEx5BAWPMY0TL684WDXX6KKJLRCN" localSheetId="9" hidden="1">#REF!</definedName>
    <definedName name="BEx5BAWPMY0TL684WDXX6KKJLRCN" localSheetId="6" hidden="1">#REF!</definedName>
    <definedName name="BEx5BAWPMY0TL684WDXX6KKJLRCN" localSheetId="8" hidden="1">#REF!</definedName>
    <definedName name="BEx5BAWPMY0TL684WDXX6KKJLRCN" localSheetId="10" hidden="1">#REF!</definedName>
    <definedName name="BEx5BAWPMY0TL684WDXX6KKJLRCN" localSheetId="7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hidden="1">#REF!</definedName>
    <definedName name="BEx5BBI61U4Y65GD0ARMTALPP7SJ" localSheetId="9" hidden="1">#REF!</definedName>
    <definedName name="BEx5BBI61U4Y65GD0ARMTALPP7SJ" localSheetId="6" hidden="1">#REF!</definedName>
    <definedName name="BEx5BBI61U4Y65GD0ARMTALPP7SJ" localSheetId="8" hidden="1">#REF!</definedName>
    <definedName name="BEx5BBI61U4Y65GD0ARMTALPP7SJ" localSheetId="10" hidden="1">#REF!</definedName>
    <definedName name="BEx5BBI61U4Y65GD0ARMTALPP7SJ" localSheetId="7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hidden="1">#REF!</definedName>
    <definedName name="BEx5BDR56MEV4IHY6CIH2SVNG1UB" localSheetId="9" hidden="1">#REF!</definedName>
    <definedName name="BEx5BDR56MEV4IHY6CIH2SVNG1UB" localSheetId="6" hidden="1">#REF!</definedName>
    <definedName name="BEx5BDR56MEV4IHY6CIH2SVNG1UB" localSheetId="8" hidden="1">#REF!</definedName>
    <definedName name="BEx5BDR56MEV4IHY6CIH2SVNG1UB" localSheetId="10" hidden="1">#REF!</definedName>
    <definedName name="BEx5BDR56MEV4IHY6CIH2SVNG1UB" localSheetId="7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hidden="1">#REF!</definedName>
    <definedName name="BEx5BESZC5H329SKHGJOHZFILYJJ" localSheetId="9" hidden="1">#REF!</definedName>
    <definedName name="BEx5BESZC5H329SKHGJOHZFILYJJ" localSheetId="6" hidden="1">#REF!</definedName>
    <definedName name="BEx5BESZC5H329SKHGJOHZFILYJJ" localSheetId="8" hidden="1">#REF!</definedName>
    <definedName name="BEx5BESZC5H329SKHGJOHZFILYJJ" localSheetId="10" hidden="1">#REF!</definedName>
    <definedName name="BEx5BESZC5H329SKHGJOHZFILYJJ" localSheetId="7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hidden="1">#REF!</definedName>
    <definedName name="BEx5BHSQ42B50IU1TEQFUXFX9XQD" localSheetId="9" hidden="1">#REF!</definedName>
    <definedName name="BEx5BHSQ42B50IU1TEQFUXFX9XQD" localSheetId="6" hidden="1">#REF!</definedName>
    <definedName name="BEx5BHSQ42B50IU1TEQFUXFX9XQD" localSheetId="8" hidden="1">#REF!</definedName>
    <definedName name="BEx5BHSQ42B50IU1TEQFUXFX9XQD" localSheetId="10" hidden="1">#REF!</definedName>
    <definedName name="BEx5BHSQ42B50IU1TEQFUXFX9XQD" localSheetId="7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hidden="1">#REF!</definedName>
    <definedName name="BEx5BKSM4UN4C1DM3EYKM79MRC5K" localSheetId="9" hidden="1">#REF!</definedName>
    <definedName name="BEx5BKSM4UN4C1DM3EYKM79MRC5K" localSheetId="6" hidden="1">#REF!</definedName>
    <definedName name="BEx5BKSM4UN4C1DM3EYKM79MRC5K" localSheetId="8" hidden="1">#REF!</definedName>
    <definedName name="BEx5BKSM4UN4C1DM3EYKM79MRC5K" localSheetId="10" hidden="1">#REF!</definedName>
    <definedName name="BEx5BKSM4UN4C1DM3EYKM79MRC5K" localSheetId="7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hidden="1">#REF!</definedName>
    <definedName name="BEx5BNN8NPH9KVOBARB9CDD9WLB6" localSheetId="9" hidden="1">#REF!</definedName>
    <definedName name="BEx5BNN8NPH9KVOBARB9CDD9WLB6" localSheetId="6" hidden="1">#REF!</definedName>
    <definedName name="BEx5BNN8NPH9KVOBARB9CDD9WLB6" localSheetId="8" hidden="1">#REF!</definedName>
    <definedName name="BEx5BNN8NPH9KVOBARB9CDD9WLB6" localSheetId="10" hidden="1">#REF!</definedName>
    <definedName name="BEx5BNN8NPH9KVOBARB9CDD9WLB6" localSheetId="7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hidden="1">#REF!</definedName>
    <definedName name="BEx5BRE14A35NO42BCK912IP8Y6G" localSheetId="9" hidden="1">#REF!</definedName>
    <definedName name="BEx5BRE14A35NO42BCK912IP8Y6G" localSheetId="8" hidden="1">#REF!</definedName>
    <definedName name="BEx5BRE14A35NO42BCK912IP8Y6G" localSheetId="10" hidden="1">#REF!</definedName>
    <definedName name="BEx5BRE14A35NO42BCK912IP8Y6G" localSheetId="7" hidden="1">#REF!</definedName>
    <definedName name="BEx5BRE14A35NO42BCK912IP8Y6G" localSheetId="11" hidden="1">#REF!</definedName>
    <definedName name="BEx5BRE14A35NO42BCK912IP8Y6G" localSheetId="12" hidden="1">#REF!</definedName>
    <definedName name="BEx5BRE14A35NO42BCK912IP8Y6G" hidden="1">#REF!</definedName>
    <definedName name="BEx5BYFMZ80TDDN2EZO8CF39AIAC" localSheetId="9" hidden="1">#REF!</definedName>
    <definedName name="BEx5BYFMZ80TDDN2EZO8CF39AIAC" localSheetId="6" hidden="1">#REF!</definedName>
    <definedName name="BEx5BYFMZ80TDDN2EZO8CF39AIAC" localSheetId="8" hidden="1">#REF!</definedName>
    <definedName name="BEx5BYFMZ80TDDN2EZO8CF39AIAC" localSheetId="10" hidden="1">#REF!</definedName>
    <definedName name="BEx5BYFMZ80TDDN2EZO8CF39AIAC" localSheetId="7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hidden="1">#REF!</definedName>
    <definedName name="BEx5C2BWFW6SHZBFDEISKGXHZCQW" localSheetId="9" hidden="1">#REF!</definedName>
    <definedName name="BEx5C2BWFW6SHZBFDEISKGXHZCQW" localSheetId="6" hidden="1">#REF!</definedName>
    <definedName name="BEx5C2BWFW6SHZBFDEISKGXHZCQW" localSheetId="8" hidden="1">#REF!</definedName>
    <definedName name="BEx5C2BWFW6SHZBFDEISKGXHZCQW" localSheetId="10" hidden="1">#REF!</definedName>
    <definedName name="BEx5C2BWFW6SHZBFDEISKGXHZCQW" localSheetId="7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hidden="1">#REF!</definedName>
    <definedName name="BEx5C49ZFH8TO9ZU55729C3F7XG7" localSheetId="9" hidden="1">#REF!</definedName>
    <definedName name="BEx5C49ZFH8TO9ZU55729C3F7XG7" localSheetId="6" hidden="1">#REF!</definedName>
    <definedName name="BEx5C49ZFH8TO9ZU55729C3F7XG7" localSheetId="8" hidden="1">#REF!</definedName>
    <definedName name="BEx5C49ZFH8TO9ZU55729C3F7XG7" localSheetId="10" hidden="1">#REF!</definedName>
    <definedName name="BEx5C49ZFH8TO9ZU55729C3F7XG7" localSheetId="7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hidden="1">#REF!</definedName>
    <definedName name="BEx5C8GZQK13G60ZM70P63I5OS0L" localSheetId="9" hidden="1">#REF!</definedName>
    <definedName name="BEx5C8GZQK13G60ZM70P63I5OS0L" localSheetId="6" hidden="1">#REF!</definedName>
    <definedName name="BEx5C8GZQK13G60ZM70P63I5OS0L" localSheetId="8" hidden="1">#REF!</definedName>
    <definedName name="BEx5C8GZQK13G60ZM70P63I5OS0L" localSheetId="10" hidden="1">#REF!</definedName>
    <definedName name="BEx5C8GZQK13G60ZM70P63I5OS0L" localSheetId="7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hidden="1">#REF!</definedName>
    <definedName name="BEx5CAPTVN2NBT3UOMA1UFAL1C2R" localSheetId="9" hidden="1">#REF!</definedName>
    <definedName name="BEx5CAPTVN2NBT3UOMA1UFAL1C2R" localSheetId="6" hidden="1">#REF!</definedName>
    <definedName name="BEx5CAPTVN2NBT3UOMA1UFAL1C2R" localSheetId="8" hidden="1">#REF!</definedName>
    <definedName name="BEx5CAPTVN2NBT3UOMA1UFAL1C2R" localSheetId="10" hidden="1">#REF!</definedName>
    <definedName name="BEx5CAPTVN2NBT3UOMA1UFAL1C2R" localSheetId="7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hidden="1">#REF!</definedName>
    <definedName name="BEx5CEM3SYF9XP0ZZVE0GEPCLV3F" localSheetId="9" hidden="1">#REF!</definedName>
    <definedName name="BEx5CEM3SYF9XP0ZZVE0GEPCLV3F" localSheetId="6" hidden="1">#REF!</definedName>
    <definedName name="BEx5CEM3SYF9XP0ZZVE0GEPCLV3F" localSheetId="8" hidden="1">#REF!</definedName>
    <definedName name="BEx5CEM3SYF9XP0ZZVE0GEPCLV3F" localSheetId="10" hidden="1">#REF!</definedName>
    <definedName name="BEx5CEM3SYF9XP0ZZVE0GEPCLV3F" localSheetId="7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hidden="1">#REF!</definedName>
    <definedName name="BEx5CFYQ0F1Z6P8SCVJ0I3UPVFE4" localSheetId="9" hidden="1">#REF!</definedName>
    <definedName name="BEx5CFYQ0F1Z6P8SCVJ0I3UPVFE4" localSheetId="6" hidden="1">#REF!</definedName>
    <definedName name="BEx5CFYQ0F1Z6P8SCVJ0I3UPVFE4" localSheetId="8" hidden="1">#REF!</definedName>
    <definedName name="BEx5CFYQ0F1Z6P8SCVJ0I3UPVFE4" localSheetId="10" hidden="1">#REF!</definedName>
    <definedName name="BEx5CFYQ0F1Z6P8SCVJ0I3UPVFE4" localSheetId="7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hidden="1">#REF!</definedName>
    <definedName name="BEx5CPEKNSJORIPFQC2E1LTRYY8L" localSheetId="9" hidden="1">#REF!</definedName>
    <definedName name="BEx5CPEKNSJORIPFQC2E1LTRYY8L" localSheetId="6" hidden="1">#REF!</definedName>
    <definedName name="BEx5CPEKNSJORIPFQC2E1LTRYY8L" localSheetId="8" hidden="1">#REF!</definedName>
    <definedName name="BEx5CPEKNSJORIPFQC2E1LTRYY8L" localSheetId="10" hidden="1">#REF!</definedName>
    <definedName name="BEx5CPEKNSJORIPFQC2E1LTRYY8L" localSheetId="7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hidden="1">#REF!</definedName>
    <definedName name="BEx5CSUOL05D8PAM2TRDA9VRJT1O" localSheetId="9" hidden="1">#REF!</definedName>
    <definedName name="BEx5CSUOL05D8PAM2TRDA9VRJT1O" localSheetId="6" hidden="1">#REF!</definedName>
    <definedName name="BEx5CSUOL05D8PAM2TRDA9VRJT1O" localSheetId="8" hidden="1">#REF!</definedName>
    <definedName name="BEx5CSUOL05D8PAM2TRDA9VRJT1O" localSheetId="10" hidden="1">#REF!</definedName>
    <definedName name="BEx5CSUOL05D8PAM2TRDA9VRJT1O" localSheetId="7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hidden="1">#REF!</definedName>
    <definedName name="BEx5CUNFOO4YDFJ22HCMI2QKIGKM" localSheetId="9" hidden="1">#REF!</definedName>
    <definedName name="BEx5CUNFOO4YDFJ22HCMI2QKIGKM" localSheetId="6" hidden="1">#REF!</definedName>
    <definedName name="BEx5CUNFOO4YDFJ22HCMI2QKIGKM" localSheetId="8" hidden="1">#REF!</definedName>
    <definedName name="BEx5CUNFOO4YDFJ22HCMI2QKIGKM" localSheetId="10" hidden="1">#REF!</definedName>
    <definedName name="BEx5CUNFOO4YDFJ22HCMI2QKIGKM" localSheetId="7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hidden="1">#REF!</definedName>
    <definedName name="BEx5CWLOBFBDZZLDMZV6E0Z1VJA6" hidden="1">'[2]Reco Sheet for Fcast'!$F$10:$G$10</definedName>
    <definedName name="BEx5D7U7MZFE0E9SNH9NX01XLKLP" localSheetId="9" hidden="1">#REF!</definedName>
    <definedName name="BEx5D7U7MZFE0E9SNH9NX01XLKLP" localSheetId="6" hidden="1">#REF!</definedName>
    <definedName name="BEx5D7U7MZFE0E9SNH9NX01XLKLP" localSheetId="8" hidden="1">#REF!</definedName>
    <definedName name="BEx5D7U7MZFE0E9SNH9NX01XLKLP" localSheetId="10" hidden="1">#REF!</definedName>
    <definedName name="BEx5D7U7MZFE0E9SNH9NX01XLKLP" localSheetId="7" hidden="1">#REF!</definedName>
    <definedName name="BEx5D7U7MZFE0E9SNH9NX01XLKLP" localSheetId="11" hidden="1">#REF!</definedName>
    <definedName name="BEx5D7U7MZFE0E9SNH9NX01XLKLP" localSheetId="12" hidden="1">#REF!</definedName>
    <definedName name="BEx5D7U7MZFE0E9SNH9NX01XLKLP" hidden="1">#REF!</definedName>
    <definedName name="BEx5D8L47OF0WHBPFWXGZINZWUBZ" localSheetId="9" hidden="1">#REF!</definedName>
    <definedName name="BEx5D8L47OF0WHBPFWXGZINZWUBZ" localSheetId="6" hidden="1">#REF!</definedName>
    <definedName name="BEx5D8L47OF0WHBPFWXGZINZWUBZ" localSheetId="8" hidden="1">#REF!</definedName>
    <definedName name="BEx5D8L47OF0WHBPFWXGZINZWUBZ" localSheetId="10" hidden="1">#REF!</definedName>
    <definedName name="BEx5D8L47OF0WHBPFWXGZINZWUBZ" localSheetId="7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hidden="1">#REF!</definedName>
    <definedName name="BEx5DAJAHQ2SKUPCKSCR3PYML67L" localSheetId="9" hidden="1">#REF!</definedName>
    <definedName name="BEx5DAJAHQ2SKUPCKSCR3PYML67L" localSheetId="6" hidden="1">#REF!</definedName>
    <definedName name="BEx5DAJAHQ2SKUPCKSCR3PYML67L" localSheetId="8" hidden="1">#REF!</definedName>
    <definedName name="BEx5DAJAHQ2SKUPCKSCR3PYML67L" localSheetId="10" hidden="1">#REF!</definedName>
    <definedName name="BEx5DAJAHQ2SKUPCKSCR3PYML67L" localSheetId="7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hidden="1">#REF!</definedName>
    <definedName name="BEx5DAZEGUTH4C1FCHVO3EWOQDU3" localSheetId="9" hidden="1">#REF!</definedName>
    <definedName name="BEx5DAZEGUTH4C1FCHVO3EWOQDU3" localSheetId="6" hidden="1">#REF!</definedName>
    <definedName name="BEx5DAZEGUTH4C1FCHVO3EWOQDU3" localSheetId="8" hidden="1">#REF!</definedName>
    <definedName name="BEx5DAZEGUTH4C1FCHVO3EWOQDU3" localSheetId="10" hidden="1">#REF!</definedName>
    <definedName name="BEx5DAZEGUTH4C1FCHVO3EWOQDU3" localSheetId="7" hidden="1">#REF!</definedName>
    <definedName name="BEx5DAZEGUTH4C1FCHVO3EWOQDU3" localSheetId="11" hidden="1">#REF!</definedName>
    <definedName name="BEx5DAZEGUTH4C1FCHVO3EWOQDU3" localSheetId="12" hidden="1">#REF!</definedName>
    <definedName name="BEx5DAZEGUTH4C1FCHVO3EWOQDU3" hidden="1">#REF!</definedName>
    <definedName name="BEx5DC18JM1KJCV44PF18E0LNRKA" localSheetId="9" hidden="1">#REF!</definedName>
    <definedName name="BEx5DC18JM1KJCV44PF18E0LNRKA" localSheetId="6" hidden="1">#REF!</definedName>
    <definedName name="BEx5DC18JM1KJCV44PF18E0LNRKA" localSheetId="8" hidden="1">#REF!</definedName>
    <definedName name="BEx5DC18JM1KJCV44PF18E0LNRKA" localSheetId="10" hidden="1">#REF!</definedName>
    <definedName name="BEx5DC18JM1KJCV44PF18E0LNRKA" localSheetId="7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hidden="1">#REF!</definedName>
    <definedName name="BEx5DJIZBTNS011R9IIG2OQ2L6ZX" localSheetId="9" hidden="1">#REF!</definedName>
    <definedName name="BEx5DJIZBTNS011R9IIG2OQ2L6ZX" localSheetId="6" hidden="1">#REF!</definedName>
    <definedName name="BEx5DJIZBTNS011R9IIG2OQ2L6ZX" localSheetId="8" hidden="1">#REF!</definedName>
    <definedName name="BEx5DJIZBTNS011R9IIG2OQ2L6ZX" localSheetId="10" hidden="1">#REF!</definedName>
    <definedName name="BEx5DJIZBTNS011R9IIG2OQ2L6ZX" localSheetId="7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hidden="1">#REF!</definedName>
    <definedName name="BEx5E123OLO9WQUOIRIDJ967KAGK" localSheetId="9" hidden="1">#REF!</definedName>
    <definedName name="BEx5E123OLO9WQUOIRIDJ967KAGK" localSheetId="6" hidden="1">#REF!</definedName>
    <definedName name="BEx5E123OLO9WQUOIRIDJ967KAGK" localSheetId="8" hidden="1">#REF!</definedName>
    <definedName name="BEx5E123OLO9WQUOIRIDJ967KAGK" localSheetId="10" hidden="1">#REF!</definedName>
    <definedName name="BEx5E123OLO9WQUOIRIDJ967KAGK" localSheetId="7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hidden="1">#REF!</definedName>
    <definedName name="BEx5E2UU5NES6W779W2OZTZOB4O7" localSheetId="9" hidden="1">#REF!</definedName>
    <definedName name="BEx5E2UU5NES6W779W2OZTZOB4O7" localSheetId="6" hidden="1">#REF!</definedName>
    <definedName name="BEx5E2UU5NES6W779W2OZTZOB4O7" localSheetId="8" hidden="1">#REF!</definedName>
    <definedName name="BEx5E2UU5NES6W779W2OZTZOB4O7" localSheetId="10" hidden="1">#REF!</definedName>
    <definedName name="BEx5E2UU5NES6W779W2OZTZOB4O7" localSheetId="7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hidden="1">#REF!</definedName>
    <definedName name="BEx5EEJLW729ROTXH1VWX5876WHE" localSheetId="9" hidden="1">#REF!</definedName>
    <definedName name="BEx5EEJLW729ROTXH1VWX5876WHE" localSheetId="8" hidden="1">#REF!</definedName>
    <definedName name="BEx5EEJLW729ROTXH1VWX5876WHE" localSheetId="10" hidden="1">#REF!</definedName>
    <definedName name="BEx5EEJLW729ROTXH1VWX5876WHE" localSheetId="7" hidden="1">#REF!</definedName>
    <definedName name="BEx5EEJLW729ROTXH1VWX5876WHE" localSheetId="11" hidden="1">#REF!</definedName>
    <definedName name="BEx5EEJLW729ROTXH1VWX5876WHE" localSheetId="12" hidden="1">#REF!</definedName>
    <definedName name="BEx5EEJLW729ROTXH1VWX5876WHE" hidden="1">#REF!</definedName>
    <definedName name="BEx5EGXYIQ0YTJG0LCF9S954QAQH" localSheetId="9" hidden="1">#REF!</definedName>
    <definedName name="BEx5EGXYIQ0YTJG0LCF9S954QAQH" localSheetId="8" hidden="1">#REF!</definedName>
    <definedName name="BEx5EGXYIQ0YTJG0LCF9S954QAQH" localSheetId="10" hidden="1">#REF!</definedName>
    <definedName name="BEx5EGXYIQ0YTJG0LCF9S954QAQH" localSheetId="7" hidden="1">#REF!</definedName>
    <definedName name="BEx5EGXYIQ0YTJG0LCF9S954QAQH" localSheetId="11" hidden="1">#REF!</definedName>
    <definedName name="BEx5EGXYIQ0YTJG0LCF9S954QAQH" localSheetId="12" hidden="1">#REF!</definedName>
    <definedName name="BEx5EGXYIQ0YTJG0LCF9S954QAQH" hidden="1">#REF!</definedName>
    <definedName name="BEx5EIVZH4CP2BDE0BSMQHBY5MQ3" localSheetId="9" hidden="1">#REF!</definedName>
    <definedName name="BEx5EIVZH4CP2BDE0BSMQHBY5MQ3" localSheetId="8" hidden="1">#REF!</definedName>
    <definedName name="BEx5EIVZH4CP2BDE0BSMQHBY5MQ3" localSheetId="10" hidden="1">#REF!</definedName>
    <definedName name="BEx5EIVZH4CP2BDE0BSMQHBY5MQ3" localSheetId="7" hidden="1">#REF!</definedName>
    <definedName name="BEx5EIVZH4CP2BDE0BSMQHBY5MQ3" localSheetId="11" hidden="1">#REF!</definedName>
    <definedName name="BEx5EIVZH4CP2BDE0BSMQHBY5MQ3" localSheetId="12" hidden="1">#REF!</definedName>
    <definedName name="BEx5EIVZH4CP2BDE0BSMQHBY5MQ3" hidden="1">#REF!</definedName>
    <definedName name="BEx5ELQL9B0VR6UT18KP11DHOTFX" localSheetId="9" hidden="1">#REF!</definedName>
    <definedName name="BEx5ELQL9B0VR6UT18KP11DHOTFX" localSheetId="6" hidden="1">#REF!</definedName>
    <definedName name="BEx5ELQL9B0VR6UT18KP11DHOTFX" localSheetId="8" hidden="1">#REF!</definedName>
    <definedName name="BEx5ELQL9B0VR6UT18KP11DHOTFX" localSheetId="10" hidden="1">#REF!</definedName>
    <definedName name="BEx5ELQL9B0VR6UT18KP11DHOTFX" localSheetId="7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hidden="1">#REF!</definedName>
    <definedName name="BEx5ER4TJTFPN7IB1MNEB1ZFR5M6" localSheetId="9" hidden="1">#REF!</definedName>
    <definedName name="BEx5ER4TJTFPN7IB1MNEB1ZFR5M6" localSheetId="6" hidden="1">#REF!</definedName>
    <definedName name="BEx5ER4TJTFPN7IB1MNEB1ZFR5M6" localSheetId="8" hidden="1">#REF!</definedName>
    <definedName name="BEx5ER4TJTFPN7IB1MNEB1ZFR5M6" localSheetId="10" hidden="1">#REF!</definedName>
    <definedName name="BEx5ER4TJTFPN7IB1MNEB1ZFR5M6" localSheetId="7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hidden="1">#REF!</definedName>
    <definedName name="BEx5F6V72QTCK7O39Y59R0EVM6CW" localSheetId="9" hidden="1">#REF!</definedName>
    <definedName name="BEx5F6V72QTCK7O39Y59R0EVM6CW" localSheetId="6" hidden="1">#REF!</definedName>
    <definedName name="BEx5F6V72QTCK7O39Y59R0EVM6CW" localSheetId="8" hidden="1">#REF!</definedName>
    <definedName name="BEx5F6V72QTCK7O39Y59R0EVM6CW" localSheetId="10" hidden="1">#REF!</definedName>
    <definedName name="BEx5F6V72QTCK7O39Y59R0EVM6CW" localSheetId="7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hidden="1">#REF!</definedName>
    <definedName name="BEx5FB7KHHBZ59M0IUDR6KADHSS2" localSheetId="9" hidden="1">#REF!</definedName>
    <definedName name="BEx5FB7KHHBZ59M0IUDR6KADHSS2" localSheetId="8" hidden="1">#REF!</definedName>
    <definedName name="BEx5FB7KHHBZ59M0IUDR6KADHSS2" localSheetId="10" hidden="1">#REF!</definedName>
    <definedName name="BEx5FB7KHHBZ59M0IUDR6KADHSS2" localSheetId="7" hidden="1">#REF!</definedName>
    <definedName name="BEx5FB7KHHBZ59M0IUDR6KADHSS2" localSheetId="11" hidden="1">#REF!</definedName>
    <definedName name="BEx5FB7KHHBZ59M0IUDR6KADHSS2" localSheetId="12" hidden="1">#REF!</definedName>
    <definedName name="BEx5FB7KHHBZ59M0IUDR6KADHSS2" hidden="1">#REF!</definedName>
    <definedName name="BEx5FGLQVACD5F5YZG4DGSCHCGO2" localSheetId="9" hidden="1">#REF!</definedName>
    <definedName name="BEx5FGLQVACD5F5YZG4DGSCHCGO2" localSheetId="6" hidden="1">#REF!</definedName>
    <definedName name="BEx5FGLQVACD5F5YZG4DGSCHCGO2" localSheetId="8" hidden="1">#REF!</definedName>
    <definedName name="BEx5FGLQVACD5F5YZG4DGSCHCGO2" localSheetId="10" hidden="1">#REF!</definedName>
    <definedName name="BEx5FGLQVACD5F5YZG4DGSCHCGO2" localSheetId="7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hidden="1">#REF!</definedName>
    <definedName name="BEx5FLJWHLW3BTZILDPN5NMA449V" localSheetId="9" hidden="1">#REF!</definedName>
    <definedName name="BEx5FLJWHLW3BTZILDPN5NMA449V" localSheetId="6" hidden="1">#REF!</definedName>
    <definedName name="BEx5FLJWHLW3BTZILDPN5NMA449V" localSheetId="8" hidden="1">#REF!</definedName>
    <definedName name="BEx5FLJWHLW3BTZILDPN5NMA449V" localSheetId="10" hidden="1">#REF!</definedName>
    <definedName name="BEx5FLJWHLW3BTZILDPN5NMA449V" localSheetId="7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hidden="1">#REF!</definedName>
    <definedName name="BEx5FNI2O10YN2SI1NO4X5GP3GTF" localSheetId="9" hidden="1">#REF!</definedName>
    <definedName name="BEx5FNI2O10YN2SI1NO4X5GP3GTF" localSheetId="6" hidden="1">#REF!</definedName>
    <definedName name="BEx5FNI2O10YN2SI1NO4X5GP3GTF" localSheetId="8" hidden="1">#REF!</definedName>
    <definedName name="BEx5FNI2O10YN2SI1NO4X5GP3GTF" localSheetId="10" hidden="1">#REF!</definedName>
    <definedName name="BEx5FNI2O10YN2SI1NO4X5GP3GTF" localSheetId="7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hidden="1">#REF!</definedName>
    <definedName name="BEx5FO8YRFSZCG3L608EHIHIHFY4" localSheetId="9" hidden="1">#REF!</definedName>
    <definedName name="BEx5FO8YRFSZCG3L608EHIHIHFY4" localSheetId="6" hidden="1">#REF!</definedName>
    <definedName name="BEx5FO8YRFSZCG3L608EHIHIHFY4" localSheetId="8" hidden="1">#REF!</definedName>
    <definedName name="BEx5FO8YRFSZCG3L608EHIHIHFY4" localSheetId="10" hidden="1">#REF!</definedName>
    <definedName name="BEx5FO8YRFSZCG3L608EHIHIHFY4" localSheetId="7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hidden="1">#REF!</definedName>
    <definedName name="BEx5FQNA6V4CNYSH013K45RI4BCV" localSheetId="9" hidden="1">#REF!</definedName>
    <definedName name="BEx5FQNA6V4CNYSH013K45RI4BCV" localSheetId="6" hidden="1">#REF!</definedName>
    <definedName name="BEx5FQNA6V4CNYSH013K45RI4BCV" localSheetId="8" hidden="1">#REF!</definedName>
    <definedName name="BEx5FQNA6V4CNYSH013K45RI4BCV" localSheetId="10" hidden="1">#REF!</definedName>
    <definedName name="BEx5FQNA6V4CNYSH013K45RI4BCV" localSheetId="7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hidden="1">#REF!</definedName>
    <definedName name="BEx5FVQPPEU32CPNV9RRQ9MNLLVE" localSheetId="9" hidden="1">#REF!</definedName>
    <definedName name="BEx5FVQPPEU32CPNV9RRQ9MNLLVE" localSheetId="6" hidden="1">#REF!</definedName>
    <definedName name="BEx5FVQPPEU32CPNV9RRQ9MNLLVE" localSheetId="8" hidden="1">#REF!</definedName>
    <definedName name="BEx5FVQPPEU32CPNV9RRQ9MNLLVE" localSheetId="10" hidden="1">#REF!</definedName>
    <definedName name="BEx5FVQPPEU32CPNV9RRQ9MNLLVE" localSheetId="7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hidden="1">#REF!</definedName>
    <definedName name="BEx5G08KGMG5X2AQKDGPFYG5GH94" localSheetId="9" hidden="1">#REF!</definedName>
    <definedName name="BEx5G08KGMG5X2AQKDGPFYG5GH94" localSheetId="6" hidden="1">#REF!</definedName>
    <definedName name="BEx5G08KGMG5X2AQKDGPFYG5GH94" localSheetId="8" hidden="1">#REF!</definedName>
    <definedName name="BEx5G08KGMG5X2AQKDGPFYG5GH94" localSheetId="10" hidden="1">#REF!</definedName>
    <definedName name="BEx5G08KGMG5X2AQKDGPFYG5GH94" localSheetId="7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hidden="1">#REF!</definedName>
    <definedName name="BEx5G1A8TFN4C4QII35U9DKYNIS8" localSheetId="9" hidden="1">#REF!</definedName>
    <definedName name="BEx5G1A8TFN4C4QII35U9DKYNIS8" localSheetId="6" hidden="1">#REF!</definedName>
    <definedName name="BEx5G1A8TFN4C4QII35U9DKYNIS8" localSheetId="8" hidden="1">#REF!</definedName>
    <definedName name="BEx5G1A8TFN4C4QII35U9DKYNIS8" localSheetId="10" hidden="1">#REF!</definedName>
    <definedName name="BEx5G1A8TFN4C4QII35U9DKYNIS8" localSheetId="7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hidden="1">#REF!</definedName>
    <definedName name="BEx5G1L0QO91KEPDMV1D8OT4BT73" localSheetId="9" hidden="1">#REF!</definedName>
    <definedName name="BEx5G1L0QO91KEPDMV1D8OT4BT73" localSheetId="6" hidden="1">#REF!</definedName>
    <definedName name="BEx5G1L0QO91KEPDMV1D8OT4BT73" localSheetId="8" hidden="1">#REF!</definedName>
    <definedName name="BEx5G1L0QO91KEPDMV1D8OT4BT73" localSheetId="10" hidden="1">#REF!</definedName>
    <definedName name="BEx5G1L0QO91KEPDMV1D8OT4BT73" localSheetId="7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hidden="1">#REF!</definedName>
    <definedName name="BEx5G86DZL1VYUX6KWODAP3WFAWP" localSheetId="9" hidden="1">#REF!</definedName>
    <definedName name="BEx5G86DZL1VYUX6KWODAP3WFAWP" localSheetId="6" hidden="1">#REF!</definedName>
    <definedName name="BEx5G86DZL1VYUX6KWODAP3WFAWP" localSheetId="8" hidden="1">#REF!</definedName>
    <definedName name="BEx5G86DZL1VYUX6KWODAP3WFAWP" localSheetId="10" hidden="1">#REF!</definedName>
    <definedName name="BEx5G86DZL1VYUX6KWODAP3WFAWP" localSheetId="7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hidden="1">#REF!</definedName>
    <definedName name="BEx5G8BV2GIOCM3C7IUFK8L04A6M" localSheetId="9" hidden="1">#REF!</definedName>
    <definedName name="BEx5G8BV2GIOCM3C7IUFK8L04A6M" localSheetId="6" hidden="1">#REF!</definedName>
    <definedName name="BEx5G8BV2GIOCM3C7IUFK8L04A6M" localSheetId="8" hidden="1">#REF!</definedName>
    <definedName name="BEx5G8BV2GIOCM3C7IUFK8L04A6M" localSheetId="10" hidden="1">#REF!</definedName>
    <definedName name="BEx5G8BV2GIOCM3C7IUFK8L04A6M" localSheetId="7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hidden="1">#REF!</definedName>
    <definedName name="BEx5GID9MVBUPFFT9M8K8B5MO9NV" localSheetId="9" hidden="1">#REF!</definedName>
    <definedName name="BEx5GID9MVBUPFFT9M8K8B5MO9NV" localSheetId="6" hidden="1">#REF!</definedName>
    <definedName name="BEx5GID9MVBUPFFT9M8K8B5MO9NV" localSheetId="8" hidden="1">#REF!</definedName>
    <definedName name="BEx5GID9MVBUPFFT9M8K8B5MO9NV" localSheetId="10" hidden="1">#REF!</definedName>
    <definedName name="BEx5GID9MVBUPFFT9M8K8B5MO9NV" localSheetId="7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hidden="1">#REF!</definedName>
    <definedName name="BEx5GLD6CMDEYT8QI3HVPGEES2A5" localSheetId="9" hidden="1">#REF!</definedName>
    <definedName name="BEx5GLD6CMDEYT8QI3HVPGEES2A5" localSheetId="6" hidden="1">#REF!</definedName>
    <definedName name="BEx5GLD6CMDEYT8QI3HVPGEES2A5" localSheetId="8" hidden="1">#REF!</definedName>
    <definedName name="BEx5GLD6CMDEYT8QI3HVPGEES2A5" localSheetId="10" hidden="1">#REF!</definedName>
    <definedName name="BEx5GLD6CMDEYT8QI3HVPGEES2A5" localSheetId="7" hidden="1">#REF!</definedName>
    <definedName name="BEx5GLD6CMDEYT8QI3HVPGEES2A5" localSheetId="11" hidden="1">#REF!</definedName>
    <definedName name="BEx5GLD6CMDEYT8QI3HVPGEES2A5" localSheetId="12" hidden="1">#REF!</definedName>
    <definedName name="BEx5GLD6CMDEYT8QI3HVPGEES2A5" hidden="1">#REF!</definedName>
    <definedName name="BEx5GN0EWA9SCQDPQ7NTUQH82QVK" localSheetId="9" hidden="1">#REF!</definedName>
    <definedName name="BEx5GN0EWA9SCQDPQ7NTUQH82QVK" localSheetId="6" hidden="1">#REF!</definedName>
    <definedName name="BEx5GN0EWA9SCQDPQ7NTUQH82QVK" localSheetId="8" hidden="1">#REF!</definedName>
    <definedName name="BEx5GN0EWA9SCQDPQ7NTUQH82QVK" localSheetId="10" hidden="1">#REF!</definedName>
    <definedName name="BEx5GN0EWA9SCQDPQ7NTUQH82QVK" localSheetId="7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hidden="1">#REF!</definedName>
    <definedName name="BEx5GNBCU4WZ74I0UXFL9ZG2XSGJ" localSheetId="9" hidden="1">#REF!</definedName>
    <definedName name="BEx5GNBCU4WZ74I0UXFL9ZG2XSGJ" localSheetId="6" hidden="1">#REF!</definedName>
    <definedName name="BEx5GNBCU4WZ74I0UXFL9ZG2XSGJ" localSheetId="8" hidden="1">#REF!</definedName>
    <definedName name="BEx5GNBCU4WZ74I0UXFL9ZG2XSGJ" localSheetId="10" hidden="1">#REF!</definedName>
    <definedName name="BEx5GNBCU4WZ74I0UXFL9ZG2XSGJ" localSheetId="7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hidden="1">#REF!</definedName>
    <definedName name="BEx5GUCTYC7QCWGWU5BTO7Y7HDZX" localSheetId="9" hidden="1">#REF!</definedName>
    <definedName name="BEx5GUCTYC7QCWGWU5BTO7Y7HDZX" localSheetId="6" hidden="1">#REF!</definedName>
    <definedName name="BEx5GUCTYC7QCWGWU5BTO7Y7HDZX" localSheetId="8" hidden="1">#REF!</definedName>
    <definedName name="BEx5GUCTYC7QCWGWU5BTO7Y7HDZX" localSheetId="10" hidden="1">#REF!</definedName>
    <definedName name="BEx5GUCTYC7QCWGWU5BTO7Y7HDZX" localSheetId="7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hidden="1">#REF!</definedName>
    <definedName name="BEx5GYUPJULJQ624TEESYFG1NFOH" localSheetId="9" hidden="1">#REF!</definedName>
    <definedName name="BEx5GYUPJULJQ624TEESYFG1NFOH" localSheetId="6" hidden="1">#REF!</definedName>
    <definedName name="BEx5GYUPJULJQ624TEESYFG1NFOH" localSheetId="8" hidden="1">#REF!</definedName>
    <definedName name="BEx5GYUPJULJQ624TEESYFG1NFOH" localSheetId="10" hidden="1">#REF!</definedName>
    <definedName name="BEx5GYUPJULJQ624TEESYFG1NFOH" localSheetId="7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hidden="1">#REF!</definedName>
    <definedName name="BEx5H0NEE0AIN5E2UHJ9J9ISU9N1" localSheetId="9" hidden="1">#REF!</definedName>
    <definedName name="BEx5H0NEE0AIN5E2UHJ9J9ISU9N1" localSheetId="6" hidden="1">#REF!</definedName>
    <definedName name="BEx5H0NEE0AIN5E2UHJ9J9ISU9N1" localSheetId="8" hidden="1">#REF!</definedName>
    <definedName name="BEx5H0NEE0AIN5E2UHJ9J9ISU9N1" localSheetId="10" hidden="1">#REF!</definedName>
    <definedName name="BEx5H0NEE0AIN5E2UHJ9J9ISU9N1" localSheetId="7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hidden="1">#REF!</definedName>
    <definedName name="BEx5H1UJSEUQM2K8QHQXO5THVHSO" localSheetId="9" hidden="1">#REF!</definedName>
    <definedName name="BEx5H1UJSEUQM2K8QHQXO5THVHSO" localSheetId="6" hidden="1">#REF!</definedName>
    <definedName name="BEx5H1UJSEUQM2K8QHQXO5THVHSO" localSheetId="8" hidden="1">#REF!</definedName>
    <definedName name="BEx5H1UJSEUQM2K8QHQXO5THVHSO" localSheetId="10" hidden="1">#REF!</definedName>
    <definedName name="BEx5H1UJSEUQM2K8QHQXO5THVHSO" localSheetId="7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hidden="1">#REF!</definedName>
    <definedName name="BEx5HAOT9XWUF7XIFRZZS8B9F5TZ" localSheetId="9" hidden="1">#REF!</definedName>
    <definedName name="BEx5HAOT9XWUF7XIFRZZS8B9F5TZ" localSheetId="6" hidden="1">#REF!</definedName>
    <definedName name="BEx5HAOT9XWUF7XIFRZZS8B9F5TZ" localSheetId="8" hidden="1">#REF!</definedName>
    <definedName name="BEx5HAOT9XWUF7XIFRZZS8B9F5TZ" localSheetId="10" hidden="1">#REF!</definedName>
    <definedName name="BEx5HAOT9XWUF7XIFRZZS8B9F5TZ" localSheetId="7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hidden="1">#REF!</definedName>
    <definedName name="BEx5HCN1GOZJAULZZLJ1GER53RVC" localSheetId="9" hidden="1">#REF!</definedName>
    <definedName name="BEx5HCN1GOZJAULZZLJ1GER53RVC" localSheetId="8" hidden="1">#REF!</definedName>
    <definedName name="BEx5HCN1GOZJAULZZLJ1GER53RVC" localSheetId="10" hidden="1">#REF!</definedName>
    <definedName name="BEx5HCN1GOZJAULZZLJ1GER53RVC" localSheetId="7" hidden="1">#REF!</definedName>
    <definedName name="BEx5HCN1GOZJAULZZLJ1GER53RVC" localSheetId="11" hidden="1">#REF!</definedName>
    <definedName name="BEx5HCN1GOZJAULZZLJ1GER53RVC" localSheetId="12" hidden="1">#REF!</definedName>
    <definedName name="BEx5HCN1GOZJAULZZLJ1GER53RVC" hidden="1">#REF!</definedName>
    <definedName name="BEx5HE4XRF9BUY04MENWY9CHHN5H" localSheetId="9" hidden="1">#REF!</definedName>
    <definedName name="BEx5HE4XRF9BUY04MENWY9CHHN5H" localSheetId="6" hidden="1">#REF!</definedName>
    <definedName name="BEx5HE4XRF9BUY04MENWY9CHHN5H" localSheetId="8" hidden="1">#REF!</definedName>
    <definedName name="BEx5HE4XRF9BUY04MENWY9CHHN5H" localSheetId="10" hidden="1">#REF!</definedName>
    <definedName name="BEx5HE4XRF9BUY04MENWY9CHHN5H" localSheetId="7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hidden="1">#REF!</definedName>
    <definedName name="BEx5HFHMABAT0H9KKS754X4T304E" localSheetId="9" hidden="1">#REF!</definedName>
    <definedName name="BEx5HFHMABAT0H9KKS754X4T304E" localSheetId="6" hidden="1">#REF!</definedName>
    <definedName name="BEx5HFHMABAT0H9KKS754X4T304E" localSheetId="8" hidden="1">#REF!</definedName>
    <definedName name="BEx5HFHMABAT0H9KKS754X4T304E" localSheetId="10" hidden="1">#REF!</definedName>
    <definedName name="BEx5HFHMABAT0H9KKS754X4T304E" localSheetId="7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hidden="1">#REF!</definedName>
    <definedName name="BEx5HGDZ7MX1S3KNXLRL9WU565V4" localSheetId="9" hidden="1">#REF!</definedName>
    <definedName name="BEx5HGDZ7MX1S3KNXLRL9WU565V4" localSheetId="6" hidden="1">#REF!</definedName>
    <definedName name="BEx5HGDZ7MX1S3KNXLRL9WU565V4" localSheetId="8" hidden="1">#REF!</definedName>
    <definedName name="BEx5HGDZ7MX1S3KNXLRL9WU565V4" localSheetId="10" hidden="1">#REF!</definedName>
    <definedName name="BEx5HGDZ7MX1S3KNXLRL9WU565V4" localSheetId="7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hidden="1">#REF!</definedName>
    <definedName name="BEx5HJZ9FAVNZSSBTAYRPZDYM9NU" localSheetId="9" hidden="1">#REF!</definedName>
    <definedName name="BEx5HJZ9FAVNZSSBTAYRPZDYM9NU" localSheetId="6" hidden="1">#REF!</definedName>
    <definedName name="BEx5HJZ9FAVNZSSBTAYRPZDYM9NU" localSheetId="8" hidden="1">#REF!</definedName>
    <definedName name="BEx5HJZ9FAVNZSSBTAYRPZDYM9NU" localSheetId="10" hidden="1">#REF!</definedName>
    <definedName name="BEx5HJZ9FAVNZSSBTAYRPZDYM9NU" localSheetId="7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hidden="1">#REF!</definedName>
    <definedName name="BEx5HZ9JMKHNLFWLVUB1WP5B39BL" localSheetId="9" hidden="1">#REF!</definedName>
    <definedName name="BEx5HZ9JMKHNLFWLVUB1WP5B39BL" localSheetId="6" hidden="1">#REF!</definedName>
    <definedName name="BEx5HZ9JMKHNLFWLVUB1WP5B39BL" localSheetId="8" hidden="1">#REF!</definedName>
    <definedName name="BEx5HZ9JMKHNLFWLVUB1WP5B39BL" localSheetId="10" hidden="1">#REF!</definedName>
    <definedName name="BEx5HZ9JMKHNLFWLVUB1WP5B39BL" localSheetId="7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hidden="1">#REF!</definedName>
    <definedName name="BEx5I244LQHZTF3XI66J8705R9XX" localSheetId="9" hidden="1">#REF!</definedName>
    <definedName name="BEx5I244LQHZTF3XI66J8705R9XX" localSheetId="6" hidden="1">#REF!</definedName>
    <definedName name="BEx5I244LQHZTF3XI66J8705R9XX" localSheetId="8" hidden="1">#REF!</definedName>
    <definedName name="BEx5I244LQHZTF3XI66J8705R9XX" localSheetId="10" hidden="1">#REF!</definedName>
    <definedName name="BEx5I244LQHZTF3XI66J8705R9XX" localSheetId="7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hidden="1">#REF!</definedName>
    <definedName name="BEx5I8PBP4LIXDGID5BP0THLO0AQ" localSheetId="9" hidden="1">#REF!</definedName>
    <definedName name="BEx5I8PBP4LIXDGID5BP0THLO0AQ" localSheetId="6" hidden="1">#REF!</definedName>
    <definedName name="BEx5I8PBP4LIXDGID5BP0THLO0AQ" localSheetId="8" hidden="1">#REF!</definedName>
    <definedName name="BEx5I8PBP4LIXDGID5BP0THLO0AQ" localSheetId="10" hidden="1">#REF!</definedName>
    <definedName name="BEx5I8PBP4LIXDGID5BP0THLO0AQ" localSheetId="7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hidden="1">#REF!</definedName>
    <definedName name="BEx5I8USVUB3JP4S9OXGMZVMOQXR" localSheetId="9" hidden="1">#REF!</definedName>
    <definedName name="BEx5I8USVUB3JP4S9OXGMZVMOQXR" localSheetId="6" hidden="1">#REF!</definedName>
    <definedName name="BEx5I8USVUB3JP4S9OXGMZVMOQXR" localSheetId="8" hidden="1">#REF!</definedName>
    <definedName name="BEx5I8USVUB3JP4S9OXGMZVMOQXR" localSheetId="10" hidden="1">#REF!</definedName>
    <definedName name="BEx5I8USVUB3JP4S9OXGMZVMOQXR" localSheetId="7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hidden="1">#REF!</definedName>
    <definedName name="BEx5I9GDQSYIAL65UQNDMNFQCS9Y" localSheetId="9" hidden="1">#REF!</definedName>
    <definedName name="BEx5I9GDQSYIAL65UQNDMNFQCS9Y" localSheetId="6" hidden="1">#REF!</definedName>
    <definedName name="BEx5I9GDQSYIAL65UQNDMNFQCS9Y" localSheetId="8" hidden="1">#REF!</definedName>
    <definedName name="BEx5I9GDQSYIAL65UQNDMNFQCS9Y" localSheetId="10" hidden="1">#REF!</definedName>
    <definedName name="BEx5I9GDQSYIAL65UQNDMNFQCS9Y" localSheetId="7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hidden="1">#REF!</definedName>
    <definedName name="BEx5IBUPG9AWNW5PK7JGRGEJ4OLM" localSheetId="9" hidden="1">#REF!</definedName>
    <definedName name="BEx5IBUPG9AWNW5PK7JGRGEJ4OLM" localSheetId="6" hidden="1">#REF!</definedName>
    <definedName name="BEx5IBUPG9AWNW5PK7JGRGEJ4OLM" localSheetId="8" hidden="1">#REF!</definedName>
    <definedName name="BEx5IBUPG9AWNW5PK7JGRGEJ4OLM" localSheetId="10" hidden="1">#REF!</definedName>
    <definedName name="BEx5IBUPG9AWNW5PK7JGRGEJ4OLM" localSheetId="7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hidden="1">#REF!</definedName>
    <definedName name="BEx5IC06RVN8BSAEPREVKHKLCJ2L" localSheetId="9" hidden="1">#REF!</definedName>
    <definedName name="BEx5IC06RVN8BSAEPREVKHKLCJ2L" localSheetId="6" hidden="1">#REF!</definedName>
    <definedName name="BEx5IC06RVN8BSAEPREVKHKLCJ2L" localSheetId="8" hidden="1">#REF!</definedName>
    <definedName name="BEx5IC06RVN8BSAEPREVKHKLCJ2L" localSheetId="10" hidden="1">#REF!</definedName>
    <definedName name="BEx5IC06RVN8BSAEPREVKHKLCJ2L" localSheetId="7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hidden="1">#REF!</definedName>
    <definedName name="BEx5IHZZTQ5BMWTHVDI03I7J7ZXS" localSheetId="9" hidden="1">#REF!</definedName>
    <definedName name="BEx5IHZZTQ5BMWTHVDI03I7J7ZXS" localSheetId="8" hidden="1">#REF!</definedName>
    <definedName name="BEx5IHZZTQ5BMWTHVDI03I7J7ZXS" localSheetId="10" hidden="1">#REF!</definedName>
    <definedName name="BEx5IHZZTQ5BMWTHVDI03I7J7ZXS" localSheetId="7" hidden="1">#REF!</definedName>
    <definedName name="BEx5IHZZTQ5BMWTHVDI03I7J7ZXS" localSheetId="11" hidden="1">#REF!</definedName>
    <definedName name="BEx5IHZZTQ5BMWTHVDI03I7J7ZXS" localSheetId="12" hidden="1">#REF!</definedName>
    <definedName name="BEx5IHZZTQ5BMWTHVDI03I7J7ZXS" hidden="1">#REF!</definedName>
    <definedName name="BEx5IP6XL84PC8MGDH88R6D3GDNS" localSheetId="9" hidden="1">#REF!</definedName>
    <definedName name="BEx5IP6XL84PC8MGDH88R6D3GDNS" localSheetId="8" hidden="1">#REF!</definedName>
    <definedName name="BEx5IP6XL84PC8MGDH88R6D3GDNS" localSheetId="10" hidden="1">#REF!</definedName>
    <definedName name="BEx5IP6XL84PC8MGDH88R6D3GDNS" localSheetId="7" hidden="1">#REF!</definedName>
    <definedName name="BEx5IP6XL84PC8MGDH88R6D3GDNS" localSheetId="11" hidden="1">#REF!</definedName>
    <definedName name="BEx5IP6XL84PC8MGDH88R6D3GDNS" localSheetId="12" hidden="1">#REF!</definedName>
    <definedName name="BEx5IP6XL84PC8MGDH88R6D3GDNS" hidden="1">#REF!</definedName>
    <definedName name="BEx5J0FFP1KS4NGY20AEJI8VREEA" localSheetId="9" hidden="1">#REF!</definedName>
    <definedName name="BEx5J0FFP1KS4NGY20AEJI8VREEA" localSheetId="6" hidden="1">#REF!</definedName>
    <definedName name="BEx5J0FFP1KS4NGY20AEJI8VREEA" localSheetId="8" hidden="1">#REF!</definedName>
    <definedName name="BEx5J0FFP1KS4NGY20AEJI8VREEA" localSheetId="10" hidden="1">#REF!</definedName>
    <definedName name="BEx5J0FFP1KS4NGY20AEJI8VREEA" localSheetId="7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hidden="1">#REF!</definedName>
    <definedName name="BEx5JF3ZXLDIS8VNKDCY7ZI7H1CI" localSheetId="9" hidden="1">#REF!</definedName>
    <definedName name="BEx5JF3ZXLDIS8VNKDCY7ZI7H1CI" localSheetId="6" hidden="1">#REF!</definedName>
    <definedName name="BEx5JF3ZXLDIS8VNKDCY7ZI7H1CI" localSheetId="8" hidden="1">#REF!</definedName>
    <definedName name="BEx5JF3ZXLDIS8VNKDCY7ZI7H1CI" localSheetId="10" hidden="1">#REF!</definedName>
    <definedName name="BEx5JF3ZXLDIS8VNKDCY7ZI7H1CI" localSheetId="7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hidden="1">#REF!</definedName>
    <definedName name="BEx5JHCZJ8G6OOOW6EF3GABXKH6F" localSheetId="9" hidden="1">#REF!</definedName>
    <definedName name="BEx5JHCZJ8G6OOOW6EF3GABXKH6F" localSheetId="6" hidden="1">#REF!</definedName>
    <definedName name="BEx5JHCZJ8G6OOOW6EF3GABXKH6F" localSheetId="8" hidden="1">#REF!</definedName>
    <definedName name="BEx5JHCZJ8G6OOOW6EF3GABXKH6F" localSheetId="10" hidden="1">#REF!</definedName>
    <definedName name="BEx5JHCZJ8G6OOOW6EF3GABXKH6F" localSheetId="7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hidden="1">#REF!</definedName>
    <definedName name="BEx5JJB6W446THXQCRUKD3I7RKLP" localSheetId="9" hidden="1">#REF!</definedName>
    <definedName name="BEx5JJB6W446THXQCRUKD3I7RKLP" localSheetId="6" hidden="1">#REF!</definedName>
    <definedName name="BEx5JJB6W446THXQCRUKD3I7RKLP" localSheetId="8" hidden="1">#REF!</definedName>
    <definedName name="BEx5JJB6W446THXQCRUKD3I7RKLP" localSheetId="10" hidden="1">#REF!</definedName>
    <definedName name="BEx5JJB6W446THXQCRUKD3I7RKLP" localSheetId="7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hidden="1">#REF!</definedName>
    <definedName name="BEx5JNCT8Z7XSSPD5EMNAJELCU2V" localSheetId="9" hidden="1">#REF!</definedName>
    <definedName name="BEx5JNCT8Z7XSSPD5EMNAJELCU2V" localSheetId="6" hidden="1">#REF!</definedName>
    <definedName name="BEx5JNCT8Z7XSSPD5EMNAJELCU2V" localSheetId="8" hidden="1">#REF!</definedName>
    <definedName name="BEx5JNCT8Z7XSSPD5EMNAJELCU2V" localSheetId="10" hidden="1">#REF!</definedName>
    <definedName name="BEx5JNCT8Z7XSSPD5EMNAJELCU2V" localSheetId="7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hidden="1">#REF!</definedName>
    <definedName name="BEx5JQCNT9Y4RM306CHC8IPY3HBZ" localSheetId="9" hidden="1">#REF!</definedName>
    <definedName name="BEx5JQCNT9Y4RM306CHC8IPY3HBZ" localSheetId="6" hidden="1">#REF!</definedName>
    <definedName name="BEx5JQCNT9Y4RM306CHC8IPY3HBZ" localSheetId="8" hidden="1">#REF!</definedName>
    <definedName name="BEx5JQCNT9Y4RM306CHC8IPY3HBZ" localSheetId="10" hidden="1">#REF!</definedName>
    <definedName name="BEx5JQCNT9Y4RM306CHC8IPY3HBZ" localSheetId="7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hidden="1">#REF!</definedName>
    <definedName name="BEx5K08PYKE6JOKBYIB006TX619P" localSheetId="9" hidden="1">#REF!</definedName>
    <definedName name="BEx5K08PYKE6JOKBYIB006TX619P" localSheetId="6" hidden="1">#REF!</definedName>
    <definedName name="BEx5K08PYKE6JOKBYIB006TX619P" localSheetId="8" hidden="1">#REF!</definedName>
    <definedName name="BEx5K08PYKE6JOKBYIB006TX619P" localSheetId="10" hidden="1">#REF!</definedName>
    <definedName name="BEx5K08PYKE6JOKBYIB006TX619P" localSheetId="7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hidden="1">#REF!</definedName>
    <definedName name="BEx5K51DSERT1TR7B4A29R41W4NX" localSheetId="9" hidden="1">#REF!</definedName>
    <definedName name="BEx5K51DSERT1TR7B4A29R41W4NX" localSheetId="6" hidden="1">#REF!</definedName>
    <definedName name="BEx5K51DSERT1TR7B4A29R41W4NX" localSheetId="8" hidden="1">#REF!</definedName>
    <definedName name="BEx5K51DSERT1TR7B4A29R41W4NX" localSheetId="10" hidden="1">#REF!</definedName>
    <definedName name="BEx5K51DSERT1TR7B4A29R41W4NX" localSheetId="7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hidden="1">#REF!</definedName>
    <definedName name="BEx5K7A7V5B87CW37IBINCOQ134P" localSheetId="9" hidden="1">#REF!</definedName>
    <definedName name="BEx5K7A7V5B87CW37IBINCOQ134P" localSheetId="6" hidden="1">#REF!</definedName>
    <definedName name="BEx5K7A7V5B87CW37IBINCOQ134P" localSheetId="8" hidden="1">#REF!</definedName>
    <definedName name="BEx5K7A7V5B87CW37IBINCOQ134P" localSheetId="10" hidden="1">#REF!</definedName>
    <definedName name="BEx5K7A7V5B87CW37IBINCOQ134P" localSheetId="7" hidden="1">#REF!</definedName>
    <definedName name="BEx5K7A7V5B87CW37IBINCOQ134P" localSheetId="11" hidden="1">#REF!</definedName>
    <definedName name="BEx5K7A7V5B87CW37IBINCOQ134P" localSheetId="12" hidden="1">#REF!</definedName>
    <definedName name="BEx5K7A7V5B87CW37IBINCOQ134P" hidden="1">#REF!</definedName>
    <definedName name="BEx5KPPUWH07Z2O11MRLNQCDXDNV" localSheetId="9" hidden="1">#REF!</definedName>
    <definedName name="BEx5KPPUWH07Z2O11MRLNQCDXDNV" localSheetId="8" hidden="1">#REF!</definedName>
    <definedName name="BEx5KPPUWH07Z2O11MRLNQCDXDNV" localSheetId="10" hidden="1">#REF!</definedName>
    <definedName name="BEx5KPPUWH07Z2O11MRLNQCDXDNV" localSheetId="7" hidden="1">#REF!</definedName>
    <definedName name="BEx5KPPUWH07Z2O11MRLNQCDXDNV" localSheetId="11" hidden="1">#REF!</definedName>
    <definedName name="BEx5KPPUWH07Z2O11MRLNQCDXDNV" localSheetId="12" hidden="1">#REF!</definedName>
    <definedName name="BEx5KPPUWH07Z2O11MRLNQCDXDNV" hidden="1">#REF!</definedName>
    <definedName name="BEx5KYER580I4T7WTLMUN7NLNP5K" localSheetId="9" hidden="1">#REF!</definedName>
    <definedName name="BEx5KYER580I4T7WTLMUN7NLNP5K" localSheetId="6" hidden="1">#REF!</definedName>
    <definedName name="BEx5KYER580I4T7WTLMUN7NLNP5K" localSheetId="8" hidden="1">#REF!</definedName>
    <definedName name="BEx5KYER580I4T7WTLMUN7NLNP5K" localSheetId="10" hidden="1">#REF!</definedName>
    <definedName name="BEx5KYER580I4T7WTLMUN7NLNP5K" localSheetId="7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hidden="1">#REF!</definedName>
    <definedName name="BEx5L4UOHIBIXCOOD5809ABRZ9A8" hidden="1">'[2]Reco Sheet for Fcast'!$I$11:$J$11</definedName>
    <definedName name="BEx5LHLB3M6K4ZKY2F42QBZT30ZH" localSheetId="9" hidden="1">#REF!</definedName>
    <definedName name="BEx5LHLB3M6K4ZKY2F42QBZT30ZH" localSheetId="6" hidden="1">#REF!</definedName>
    <definedName name="BEx5LHLB3M6K4ZKY2F42QBZT30ZH" localSheetId="8" hidden="1">#REF!</definedName>
    <definedName name="BEx5LHLB3M6K4ZKY2F42QBZT30ZH" localSheetId="10" hidden="1">#REF!</definedName>
    <definedName name="BEx5LHLB3M6K4ZKY2F42QBZT30ZH" localSheetId="7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hidden="1">#REF!</definedName>
    <definedName name="BEx5LRMNU3HXIE1BUMDHRU31F7JJ" localSheetId="9" hidden="1">#REF!</definedName>
    <definedName name="BEx5LRMNU3HXIE1BUMDHRU31F7JJ" localSheetId="6" hidden="1">#REF!</definedName>
    <definedName name="BEx5LRMNU3HXIE1BUMDHRU31F7JJ" localSheetId="8" hidden="1">#REF!</definedName>
    <definedName name="BEx5LRMNU3HXIE1BUMDHRU31F7JJ" localSheetId="10" hidden="1">#REF!</definedName>
    <definedName name="BEx5LRMNU3HXIE1BUMDHRU31F7JJ" localSheetId="7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hidden="1">#REF!</definedName>
    <definedName name="BEx5LSJ1LPUAX3ENSPECWPG4J7D1" localSheetId="9" hidden="1">#REF!</definedName>
    <definedName name="BEx5LSJ1LPUAX3ENSPECWPG4J7D1" localSheetId="6" hidden="1">#REF!</definedName>
    <definedName name="BEx5LSJ1LPUAX3ENSPECWPG4J7D1" localSheetId="8" hidden="1">#REF!</definedName>
    <definedName name="BEx5LSJ1LPUAX3ENSPECWPG4J7D1" localSheetId="10" hidden="1">#REF!</definedName>
    <definedName name="BEx5LSJ1LPUAX3ENSPECWPG4J7D1" localSheetId="7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hidden="1">#REF!</definedName>
    <definedName name="BEx5LTKQ8RQWJE4BC88OP928893U" localSheetId="9" hidden="1">#REF!</definedName>
    <definedName name="BEx5LTKQ8RQWJE4BC88OP928893U" localSheetId="6" hidden="1">#REF!</definedName>
    <definedName name="BEx5LTKQ8RQWJE4BC88OP928893U" localSheetId="8" hidden="1">#REF!</definedName>
    <definedName name="BEx5LTKQ8RQWJE4BC88OP928893U" localSheetId="10" hidden="1">#REF!</definedName>
    <definedName name="BEx5LTKQ8RQWJE4BC88OP928893U" localSheetId="7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hidden="1">#REF!</definedName>
    <definedName name="BEx5M546YZ7NO71MCE85UEOMLNNA" localSheetId="9" hidden="1">#REF!</definedName>
    <definedName name="BEx5M546YZ7NO71MCE85UEOMLNNA" localSheetId="8" hidden="1">#REF!</definedName>
    <definedName name="BEx5M546YZ7NO71MCE85UEOMLNNA" localSheetId="10" hidden="1">#REF!</definedName>
    <definedName name="BEx5M546YZ7NO71MCE85UEOMLNNA" localSheetId="7" hidden="1">#REF!</definedName>
    <definedName name="BEx5M546YZ7NO71MCE85UEOMLNNA" localSheetId="11" hidden="1">#REF!</definedName>
    <definedName name="BEx5M546YZ7NO71MCE85UEOMLNNA" localSheetId="12" hidden="1">#REF!</definedName>
    <definedName name="BEx5M546YZ7NO71MCE85UEOMLNNA" hidden="1">#REF!</definedName>
    <definedName name="BEx5M8K77051VPFG26GB653QP5Z8" localSheetId="9" hidden="1">#REF!</definedName>
    <definedName name="BEx5M8K77051VPFG26GB653QP5Z8" localSheetId="8" hidden="1">#REF!</definedName>
    <definedName name="BEx5M8K77051VPFG26GB653QP5Z8" localSheetId="10" hidden="1">#REF!</definedName>
    <definedName name="BEx5M8K77051VPFG26GB653QP5Z8" localSheetId="7" hidden="1">#REF!</definedName>
    <definedName name="BEx5M8K77051VPFG26GB653QP5Z8" localSheetId="11" hidden="1">#REF!</definedName>
    <definedName name="BEx5M8K77051VPFG26GB653QP5Z8" localSheetId="12" hidden="1">#REF!</definedName>
    <definedName name="BEx5M8K77051VPFG26GB653QP5Z8" hidden="1">#REF!</definedName>
    <definedName name="BEx5MB9BR71LZDG7XXQ2EO58JC5F" localSheetId="9" hidden="1">#REF!</definedName>
    <definedName name="BEx5MB9BR71LZDG7XXQ2EO58JC5F" localSheetId="6" hidden="1">#REF!</definedName>
    <definedName name="BEx5MB9BR71LZDG7XXQ2EO58JC5F" localSheetId="8" hidden="1">#REF!</definedName>
    <definedName name="BEx5MB9BR71LZDG7XXQ2EO58JC5F" localSheetId="10" hidden="1">#REF!</definedName>
    <definedName name="BEx5MB9BR71LZDG7XXQ2EO58JC5F" localSheetId="7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hidden="1">#REF!</definedName>
    <definedName name="BEx5MLQZM68YQSKARVWTTPINFQ2C" localSheetId="9" hidden="1">#REF!</definedName>
    <definedName name="BEx5MLQZM68YQSKARVWTTPINFQ2C" localSheetId="6" hidden="1">#REF!</definedName>
    <definedName name="BEx5MLQZM68YQSKARVWTTPINFQ2C" localSheetId="8" hidden="1">#REF!</definedName>
    <definedName name="BEx5MLQZM68YQSKARVWTTPINFQ2C" localSheetId="10" hidden="1">#REF!</definedName>
    <definedName name="BEx5MLQZM68YQSKARVWTTPINFQ2C" localSheetId="7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hidden="1">#REF!</definedName>
    <definedName name="BEx5MNJOK67XCB4M5BSZPG7MG227" localSheetId="9" hidden="1">#REF!</definedName>
    <definedName name="BEx5MNJOK67XCB4M5BSZPG7MG227" localSheetId="8" hidden="1">#REF!</definedName>
    <definedName name="BEx5MNJOK67XCB4M5BSZPG7MG227" localSheetId="10" hidden="1">#REF!</definedName>
    <definedName name="BEx5MNJOK67XCB4M5BSZPG7MG227" localSheetId="7" hidden="1">#REF!</definedName>
    <definedName name="BEx5MNJOK67XCB4M5BSZPG7MG227" localSheetId="11" hidden="1">#REF!</definedName>
    <definedName name="BEx5MNJOK67XCB4M5BSZPG7MG227" localSheetId="12" hidden="1">#REF!</definedName>
    <definedName name="BEx5MNJOK67XCB4M5BSZPG7MG227" hidden="1">#REF!</definedName>
    <definedName name="BEx5MRL96B0L82YH61D134C2XSGQ" localSheetId="9" hidden="1">#REF!</definedName>
    <definedName name="BEx5MRL96B0L82YH61D134C2XSGQ" localSheetId="8" hidden="1">#REF!</definedName>
    <definedName name="BEx5MRL96B0L82YH61D134C2XSGQ" localSheetId="10" hidden="1">#REF!</definedName>
    <definedName name="BEx5MRL96B0L82YH61D134C2XSGQ" localSheetId="7" hidden="1">#REF!</definedName>
    <definedName name="BEx5MRL96B0L82YH61D134C2XSGQ" localSheetId="11" hidden="1">#REF!</definedName>
    <definedName name="BEx5MRL96B0L82YH61D134C2XSGQ" localSheetId="12" hidden="1">#REF!</definedName>
    <definedName name="BEx5MRL96B0L82YH61D134C2XSGQ" hidden="1">#REF!</definedName>
    <definedName name="BEx5MVHOG4GCI4HKTOTP194VMNRA" localSheetId="9" hidden="1">#REF!</definedName>
    <definedName name="BEx5MVHOG4GCI4HKTOTP194VMNRA" localSheetId="6" hidden="1">#REF!</definedName>
    <definedName name="BEx5MVHOG4GCI4HKTOTP194VMNRA" localSheetId="8" hidden="1">#REF!</definedName>
    <definedName name="BEx5MVHOG4GCI4HKTOTP194VMNRA" localSheetId="10" hidden="1">#REF!</definedName>
    <definedName name="BEx5MVHOG4GCI4HKTOTP194VMNRA" localSheetId="7" hidden="1">#REF!</definedName>
    <definedName name="BEx5MVHOG4GCI4HKTOTP194VMNRA" localSheetId="11" hidden="1">#REF!</definedName>
    <definedName name="BEx5MVHOG4GCI4HKTOTP194VMNRA" localSheetId="12" hidden="1">#REF!</definedName>
    <definedName name="BEx5MVHOG4GCI4HKTOTP194VMNRA" hidden="1">#REF!</definedName>
    <definedName name="BEx5MVXTKNBXHNWTL43C670E4KXC" localSheetId="9" hidden="1">#REF!</definedName>
    <definedName name="BEx5MVXTKNBXHNWTL43C670E4KXC" localSheetId="6" hidden="1">#REF!</definedName>
    <definedName name="BEx5MVXTKNBXHNWTL43C670E4KXC" localSheetId="8" hidden="1">#REF!</definedName>
    <definedName name="BEx5MVXTKNBXHNWTL43C670E4KXC" localSheetId="10" hidden="1">#REF!</definedName>
    <definedName name="BEx5MVXTKNBXHNWTL43C670E4KXC" localSheetId="7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hidden="1">#REF!</definedName>
    <definedName name="BEx5N4XI4PWB1W9PMZ4O5R0HWTYD" localSheetId="9" hidden="1">#REF!</definedName>
    <definedName name="BEx5N4XI4PWB1W9PMZ4O5R0HWTYD" localSheetId="6" hidden="1">#REF!</definedName>
    <definedName name="BEx5N4XI4PWB1W9PMZ4O5R0HWTYD" localSheetId="8" hidden="1">#REF!</definedName>
    <definedName name="BEx5N4XI4PWB1W9PMZ4O5R0HWTYD" localSheetId="10" hidden="1">#REF!</definedName>
    <definedName name="BEx5N4XI4PWB1W9PMZ4O5R0HWTYD" localSheetId="7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hidden="1">#REF!</definedName>
    <definedName name="BEx5N7XD7KVST36P3QB9SQKKS2L8" localSheetId="9" hidden="1">#REF!</definedName>
    <definedName name="BEx5N7XD7KVST36P3QB9SQKKS2L8" localSheetId="8" hidden="1">#REF!</definedName>
    <definedName name="BEx5N7XD7KVST36P3QB9SQKKS2L8" localSheetId="10" hidden="1">#REF!</definedName>
    <definedName name="BEx5N7XD7KVST36P3QB9SQKKS2L8" localSheetId="7" hidden="1">#REF!</definedName>
    <definedName name="BEx5N7XD7KVST36P3QB9SQKKS2L8" localSheetId="11" hidden="1">#REF!</definedName>
    <definedName name="BEx5N7XD7KVST36P3QB9SQKKS2L8" localSheetId="12" hidden="1">#REF!</definedName>
    <definedName name="BEx5N7XD7KVST36P3QB9SQKKS2L8" hidden="1">#REF!</definedName>
    <definedName name="BEx5NA68N6FJFX9UJXK4M14U487F" localSheetId="9" hidden="1">#REF!</definedName>
    <definedName name="BEx5NA68N6FJFX9UJXK4M14U487F" localSheetId="6" hidden="1">#REF!</definedName>
    <definedName name="BEx5NA68N6FJFX9UJXK4M14U487F" localSheetId="8" hidden="1">#REF!</definedName>
    <definedName name="BEx5NA68N6FJFX9UJXK4M14U487F" localSheetId="10" hidden="1">#REF!</definedName>
    <definedName name="BEx5NA68N6FJFX9UJXK4M14U487F" localSheetId="7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hidden="1">#REF!</definedName>
    <definedName name="BEx5NIKBG2GDJOYGE3WCXKU7YY51" localSheetId="9" hidden="1">#REF!</definedName>
    <definedName name="BEx5NIKBG2GDJOYGE3WCXKU7YY51" localSheetId="6" hidden="1">#REF!</definedName>
    <definedName name="BEx5NIKBG2GDJOYGE3WCXKU7YY51" localSheetId="8" hidden="1">#REF!</definedName>
    <definedName name="BEx5NIKBG2GDJOYGE3WCXKU7YY51" localSheetId="10" hidden="1">#REF!</definedName>
    <definedName name="BEx5NIKBG2GDJOYGE3WCXKU7YY51" localSheetId="7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hidden="1">#REF!</definedName>
    <definedName name="BEx5NSR5TOWVPB0IJTHU8NR2QP7V" localSheetId="9" hidden="1">#REF!</definedName>
    <definedName name="BEx5NSR5TOWVPB0IJTHU8NR2QP7V" localSheetId="8" hidden="1">#REF!</definedName>
    <definedName name="BEx5NSR5TOWVPB0IJTHU8NR2QP7V" localSheetId="10" hidden="1">#REF!</definedName>
    <definedName name="BEx5NSR5TOWVPB0IJTHU8NR2QP7V" localSheetId="7" hidden="1">#REF!</definedName>
    <definedName name="BEx5NSR5TOWVPB0IJTHU8NR2QP7V" localSheetId="11" hidden="1">#REF!</definedName>
    <definedName name="BEx5NSR5TOWVPB0IJTHU8NR2QP7V" localSheetId="12" hidden="1">#REF!</definedName>
    <definedName name="BEx5NSR5TOWVPB0IJTHU8NR2QP7V" hidden="1">#REF!</definedName>
    <definedName name="BEx5NV06L5J5IMKGOMGKGJ4PBZCD" localSheetId="9" hidden="1">#REF!</definedName>
    <definedName name="BEx5NV06L5J5IMKGOMGKGJ4PBZCD" localSheetId="6" hidden="1">#REF!</definedName>
    <definedName name="BEx5NV06L5J5IMKGOMGKGJ4PBZCD" localSheetId="8" hidden="1">#REF!</definedName>
    <definedName name="BEx5NV06L5J5IMKGOMGKGJ4PBZCD" localSheetId="10" hidden="1">#REF!</definedName>
    <definedName name="BEx5NV06L5J5IMKGOMGKGJ4PBZCD" localSheetId="7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hidden="1">#REF!</definedName>
    <definedName name="BEx5NYWGL11PONS3NLWC5KAXTZ5B" localSheetId="9" hidden="1">#REF!</definedName>
    <definedName name="BEx5NYWGL11PONS3NLWC5KAXTZ5B" localSheetId="8" hidden="1">#REF!</definedName>
    <definedName name="BEx5NYWGL11PONS3NLWC5KAXTZ5B" localSheetId="10" hidden="1">#REF!</definedName>
    <definedName name="BEx5NYWGL11PONS3NLWC5KAXTZ5B" localSheetId="7" hidden="1">#REF!</definedName>
    <definedName name="BEx5NYWGL11PONS3NLWC5KAXTZ5B" localSheetId="11" hidden="1">#REF!</definedName>
    <definedName name="BEx5NYWGL11PONS3NLWC5KAXTZ5B" localSheetId="12" hidden="1">#REF!</definedName>
    <definedName name="BEx5NYWGL11PONS3NLWC5KAXTZ5B" hidden="1">#REF!</definedName>
    <definedName name="BEx5NZSSQ6PY99ZX2D7Q9IGOR34W" localSheetId="9" hidden="1">#REF!</definedName>
    <definedName name="BEx5NZSSQ6PY99ZX2D7Q9IGOR34W" localSheetId="6" hidden="1">#REF!</definedName>
    <definedName name="BEx5NZSSQ6PY99ZX2D7Q9IGOR34W" localSheetId="8" hidden="1">#REF!</definedName>
    <definedName name="BEx5NZSSQ6PY99ZX2D7Q9IGOR34W" localSheetId="10" hidden="1">#REF!</definedName>
    <definedName name="BEx5NZSSQ6PY99ZX2D7Q9IGOR34W" localSheetId="7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hidden="1">#REF!</definedName>
    <definedName name="BEx5O3ZUQ2OARA1CDOZ3NC4UE5AA" localSheetId="9" hidden="1">#REF!</definedName>
    <definedName name="BEx5O3ZUQ2OARA1CDOZ3NC4UE5AA" localSheetId="6" hidden="1">#REF!</definedName>
    <definedName name="BEx5O3ZUQ2OARA1CDOZ3NC4UE5AA" localSheetId="8" hidden="1">#REF!</definedName>
    <definedName name="BEx5O3ZUQ2OARA1CDOZ3NC4UE5AA" localSheetId="10" hidden="1">#REF!</definedName>
    <definedName name="BEx5O3ZUQ2OARA1CDOZ3NC4UE5AA" localSheetId="7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hidden="1">#REF!</definedName>
    <definedName name="BEx5O4W2CDZ97ARPFCXY9369L5LX" localSheetId="9" hidden="1">#REF!</definedName>
    <definedName name="BEx5O4W2CDZ97ARPFCXY9369L5LX" localSheetId="8" hidden="1">#REF!</definedName>
    <definedName name="BEx5O4W2CDZ97ARPFCXY9369L5LX" localSheetId="10" hidden="1">#REF!</definedName>
    <definedName name="BEx5O4W2CDZ97ARPFCXY9369L5LX" localSheetId="7" hidden="1">#REF!</definedName>
    <definedName name="BEx5O4W2CDZ97ARPFCXY9369L5LX" localSheetId="11" hidden="1">#REF!</definedName>
    <definedName name="BEx5O4W2CDZ97ARPFCXY9369L5LX" localSheetId="12" hidden="1">#REF!</definedName>
    <definedName name="BEx5O4W2CDZ97ARPFCXY9369L5LX" hidden="1">#REF!</definedName>
    <definedName name="BEx5O8N0SPY10WRHN2NNGU5BUWPZ" localSheetId="9" hidden="1">#REF!</definedName>
    <definedName name="BEx5O8N0SPY10WRHN2NNGU5BUWPZ" localSheetId="8" hidden="1">#REF!</definedName>
    <definedName name="BEx5O8N0SPY10WRHN2NNGU5BUWPZ" localSheetId="10" hidden="1">#REF!</definedName>
    <definedName name="BEx5O8N0SPY10WRHN2NNGU5BUWPZ" localSheetId="7" hidden="1">#REF!</definedName>
    <definedName name="BEx5O8N0SPY10WRHN2NNGU5BUWPZ" localSheetId="11" hidden="1">#REF!</definedName>
    <definedName name="BEx5O8N0SPY10WRHN2NNGU5BUWPZ" localSheetId="12" hidden="1">#REF!</definedName>
    <definedName name="BEx5O8N0SPY10WRHN2NNGU5BUWPZ" hidden="1">#REF!</definedName>
    <definedName name="BEx5OAFS0NJ2CB86A02E1JYHMLQ1" localSheetId="9" hidden="1">#REF!</definedName>
    <definedName name="BEx5OAFS0NJ2CB86A02E1JYHMLQ1" localSheetId="6" hidden="1">#REF!</definedName>
    <definedName name="BEx5OAFS0NJ2CB86A02E1JYHMLQ1" localSheetId="8" hidden="1">#REF!</definedName>
    <definedName name="BEx5OAFS0NJ2CB86A02E1JYHMLQ1" localSheetId="10" hidden="1">#REF!</definedName>
    <definedName name="BEx5OAFS0NJ2CB86A02E1JYHMLQ1" localSheetId="7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hidden="1">#REF!</definedName>
    <definedName name="BEx5OG4RPU8W1ETWDWM234NYYYEN" localSheetId="9" hidden="1">#REF!</definedName>
    <definedName name="BEx5OG4RPU8W1ETWDWM234NYYYEN" localSheetId="6" hidden="1">#REF!</definedName>
    <definedName name="BEx5OG4RPU8W1ETWDWM234NYYYEN" localSheetId="8" hidden="1">#REF!</definedName>
    <definedName name="BEx5OG4RPU8W1ETWDWM234NYYYEN" localSheetId="10" hidden="1">#REF!</definedName>
    <definedName name="BEx5OG4RPU8W1ETWDWM234NYYYEN" localSheetId="7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hidden="1">#REF!</definedName>
    <definedName name="BEx5OI8A918ASPES3DKIOFPMA4SS" localSheetId="9" hidden="1">#REF!</definedName>
    <definedName name="BEx5OI8A918ASPES3DKIOFPMA4SS" localSheetId="8" hidden="1">#REF!</definedName>
    <definedName name="BEx5OI8A918ASPES3DKIOFPMA4SS" localSheetId="10" hidden="1">#REF!</definedName>
    <definedName name="BEx5OI8A918ASPES3DKIOFPMA4SS" localSheetId="7" hidden="1">#REF!</definedName>
    <definedName name="BEx5OI8A918ASPES3DKIOFPMA4SS" localSheetId="11" hidden="1">#REF!</definedName>
    <definedName name="BEx5OI8A918ASPES3DKIOFPMA4SS" localSheetId="12" hidden="1">#REF!</definedName>
    <definedName name="BEx5OI8A918ASPES3DKIOFPMA4SS" hidden="1">#REF!</definedName>
    <definedName name="BEx5OP9Y43F99O2IT69MKCCXGL61" localSheetId="9" hidden="1">#REF!</definedName>
    <definedName name="BEx5OP9Y43F99O2IT69MKCCXGL61" localSheetId="6" hidden="1">#REF!</definedName>
    <definedName name="BEx5OP9Y43F99O2IT69MKCCXGL61" localSheetId="8" hidden="1">#REF!</definedName>
    <definedName name="BEx5OP9Y43F99O2IT69MKCCXGL61" localSheetId="10" hidden="1">#REF!</definedName>
    <definedName name="BEx5OP9Y43F99O2IT69MKCCXGL61" localSheetId="7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hidden="1">#REF!</definedName>
    <definedName name="BEx5P9Y9RDXNUAJ6CZ2LHMM8IM7T" localSheetId="9" hidden="1">#REF!</definedName>
    <definedName name="BEx5P9Y9RDXNUAJ6CZ2LHMM8IM7T" localSheetId="6" hidden="1">#REF!</definedName>
    <definedName name="BEx5P9Y9RDXNUAJ6CZ2LHMM8IM7T" localSheetId="8" hidden="1">#REF!</definedName>
    <definedName name="BEx5P9Y9RDXNUAJ6CZ2LHMM8IM7T" localSheetId="10" hidden="1">#REF!</definedName>
    <definedName name="BEx5P9Y9RDXNUAJ6CZ2LHMM8IM7T" localSheetId="7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hidden="1">#REF!</definedName>
    <definedName name="BEx5PFHZ2UN3YUFWK441BHJLXFZ5" localSheetId="9" hidden="1">#REF!</definedName>
    <definedName name="BEx5PFHZ2UN3YUFWK441BHJLXFZ5" localSheetId="8" hidden="1">#REF!</definedName>
    <definedName name="BEx5PFHZ2UN3YUFWK441BHJLXFZ5" localSheetId="10" hidden="1">#REF!</definedName>
    <definedName name="BEx5PFHZ2UN3YUFWK441BHJLXFZ5" localSheetId="7" hidden="1">#REF!</definedName>
    <definedName name="BEx5PFHZ2UN3YUFWK441BHJLXFZ5" localSheetId="11" hidden="1">#REF!</definedName>
    <definedName name="BEx5PFHZ2UN3YUFWK441BHJLXFZ5" localSheetId="12" hidden="1">#REF!</definedName>
    <definedName name="BEx5PFHZ2UN3YUFWK441BHJLXFZ5" hidden="1">#REF!</definedName>
    <definedName name="BEx5PHWB2C0D5QLP3BZIP3UO7DIZ" localSheetId="9" hidden="1">#REF!</definedName>
    <definedName name="BEx5PHWB2C0D5QLP3BZIP3UO7DIZ" localSheetId="6" hidden="1">#REF!</definedName>
    <definedName name="BEx5PHWB2C0D5QLP3BZIP3UO7DIZ" localSheetId="8" hidden="1">#REF!</definedName>
    <definedName name="BEx5PHWB2C0D5QLP3BZIP3UO7DIZ" localSheetId="10" hidden="1">#REF!</definedName>
    <definedName name="BEx5PHWB2C0D5QLP3BZIP3UO7DIZ" localSheetId="7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hidden="1">#REF!</definedName>
    <definedName name="BEx5PJP02W68K2E46L5C5YBSNU6T" localSheetId="9" hidden="1">#REF!</definedName>
    <definedName name="BEx5PJP02W68K2E46L5C5YBSNU6T" localSheetId="6" hidden="1">#REF!</definedName>
    <definedName name="BEx5PJP02W68K2E46L5C5YBSNU6T" localSheetId="8" hidden="1">#REF!</definedName>
    <definedName name="BEx5PJP02W68K2E46L5C5YBSNU6T" localSheetId="10" hidden="1">#REF!</definedName>
    <definedName name="BEx5PJP02W68K2E46L5C5YBSNU6T" localSheetId="7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hidden="1">#REF!</definedName>
    <definedName name="BEx5PLCA8DOMAU315YCS5275L2HS" localSheetId="9" hidden="1">#REF!</definedName>
    <definedName name="BEx5PLCA8DOMAU315YCS5275L2HS" localSheetId="6" hidden="1">#REF!</definedName>
    <definedName name="BEx5PLCA8DOMAU315YCS5275L2HS" localSheetId="8" hidden="1">#REF!</definedName>
    <definedName name="BEx5PLCA8DOMAU315YCS5275L2HS" localSheetId="10" hidden="1">#REF!</definedName>
    <definedName name="BEx5PLCA8DOMAU315YCS5275L2HS" localSheetId="7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hidden="1">#REF!</definedName>
    <definedName name="BEx5PRXMZ5M65Z732WNNGV564C2J" localSheetId="9" hidden="1">#REF!</definedName>
    <definedName name="BEx5PRXMZ5M65Z732WNNGV564C2J" localSheetId="6" hidden="1">#REF!</definedName>
    <definedName name="BEx5PRXMZ5M65Z732WNNGV564C2J" localSheetId="8" hidden="1">#REF!</definedName>
    <definedName name="BEx5PRXMZ5M65Z732WNNGV564C2J" localSheetId="10" hidden="1">#REF!</definedName>
    <definedName name="BEx5PRXMZ5M65Z732WNNGV564C2J" localSheetId="7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hidden="1">#REF!</definedName>
    <definedName name="BEx5QPSW4IPLH50WSR87HRER05RF" localSheetId="9" hidden="1">#REF!</definedName>
    <definedName name="BEx5QPSW4IPLH50WSR87HRER05RF" localSheetId="6" hidden="1">#REF!</definedName>
    <definedName name="BEx5QPSW4IPLH50WSR87HRER05RF" localSheetId="8" hidden="1">#REF!</definedName>
    <definedName name="BEx5QPSW4IPLH50WSR87HRER05RF" localSheetId="10" hidden="1">#REF!</definedName>
    <definedName name="BEx5QPSW4IPLH50WSR87HRER05RF" localSheetId="7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hidden="1">#REF!</definedName>
    <definedName name="BEx73V0EP8EMNRC3EZJJKKVKWQVB" localSheetId="9" hidden="1">#REF!</definedName>
    <definedName name="BEx73V0EP8EMNRC3EZJJKKVKWQVB" localSheetId="6" hidden="1">#REF!</definedName>
    <definedName name="BEx73V0EP8EMNRC3EZJJKKVKWQVB" localSheetId="8" hidden="1">#REF!</definedName>
    <definedName name="BEx73V0EP8EMNRC3EZJJKKVKWQVB" localSheetId="10" hidden="1">#REF!</definedName>
    <definedName name="BEx73V0EP8EMNRC3EZJJKKVKWQVB" localSheetId="7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hidden="1">#REF!</definedName>
    <definedName name="BEx741WJHIJVXUX131SBXTVW8D71" localSheetId="9" hidden="1">#REF!</definedName>
    <definedName name="BEx741WJHIJVXUX131SBXTVW8D71" localSheetId="6" hidden="1">#REF!</definedName>
    <definedName name="BEx741WJHIJVXUX131SBXTVW8D71" localSheetId="8" hidden="1">#REF!</definedName>
    <definedName name="BEx741WJHIJVXUX131SBXTVW8D71" localSheetId="10" hidden="1">#REF!</definedName>
    <definedName name="BEx741WJHIJVXUX131SBXTVW8D71" localSheetId="7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hidden="1">#REF!</definedName>
    <definedName name="BEx74FOW04FOAHD3W8FOXUQCGEE0" hidden="1">'[3]Bud Mth'!$C$15:$D$29</definedName>
    <definedName name="BEx74Q6H3O7133AWQXWC21MI2UFT" localSheetId="9" hidden="1">#REF!</definedName>
    <definedName name="BEx74Q6H3O7133AWQXWC21MI2UFT" localSheetId="6" hidden="1">#REF!</definedName>
    <definedName name="BEx74Q6H3O7133AWQXWC21MI2UFT" localSheetId="8" hidden="1">#REF!</definedName>
    <definedName name="BEx74Q6H3O7133AWQXWC21MI2UFT" localSheetId="10" hidden="1">#REF!</definedName>
    <definedName name="BEx74Q6H3O7133AWQXWC21MI2UFT" localSheetId="7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hidden="1">#REF!</definedName>
    <definedName name="BEx74SQ5R0VH9X24PI4DADFFLZ9N" localSheetId="9" hidden="1">#REF!</definedName>
    <definedName name="BEx74SQ5R0VH9X24PI4DADFFLZ9N" localSheetId="8" hidden="1">#REF!</definedName>
    <definedName name="BEx74SQ5R0VH9X24PI4DADFFLZ9N" localSheetId="10" hidden="1">#REF!</definedName>
    <definedName name="BEx74SQ5R0VH9X24PI4DADFFLZ9N" localSheetId="7" hidden="1">#REF!</definedName>
    <definedName name="BEx74SQ5R0VH9X24PI4DADFFLZ9N" localSheetId="11" hidden="1">#REF!</definedName>
    <definedName name="BEx74SQ5R0VH9X24PI4DADFFLZ9N" localSheetId="12" hidden="1">#REF!</definedName>
    <definedName name="BEx74SQ5R0VH9X24PI4DADFFLZ9N" hidden="1">#REF!</definedName>
    <definedName name="BEx74W6BJ8ENO3J25WNM5H5APKA3" localSheetId="9" hidden="1">#REF!</definedName>
    <definedName name="BEx74W6BJ8ENO3J25WNM5H5APKA3" localSheetId="6" hidden="1">#REF!</definedName>
    <definedName name="BEx74W6BJ8ENO3J25WNM5H5APKA3" localSheetId="8" hidden="1">#REF!</definedName>
    <definedName name="BEx74W6BJ8ENO3J25WNM5H5APKA3" localSheetId="10" hidden="1">#REF!</definedName>
    <definedName name="BEx74W6BJ8ENO3J25WNM5H5APKA3" localSheetId="7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hidden="1">#REF!</definedName>
    <definedName name="BEx755GRRD9BL27YHLH5QWIYLWB7" localSheetId="9" hidden="1">#REF!</definedName>
    <definedName name="BEx755GRRD9BL27YHLH5QWIYLWB7" localSheetId="6" hidden="1">#REF!</definedName>
    <definedName name="BEx755GRRD9BL27YHLH5QWIYLWB7" localSheetId="8" hidden="1">#REF!</definedName>
    <definedName name="BEx755GRRD9BL27YHLH5QWIYLWB7" localSheetId="10" hidden="1">#REF!</definedName>
    <definedName name="BEx755GRRD9BL27YHLH5QWIYLWB7" localSheetId="7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hidden="1">#REF!</definedName>
    <definedName name="BEx759D1D5SXS5ELLZVBI0SXYUNF" localSheetId="9" hidden="1">#REF!</definedName>
    <definedName name="BEx759D1D5SXS5ELLZVBI0SXYUNF" localSheetId="6" hidden="1">#REF!</definedName>
    <definedName name="BEx759D1D5SXS5ELLZVBI0SXYUNF" localSheetId="8" hidden="1">#REF!</definedName>
    <definedName name="BEx759D1D5SXS5ELLZVBI0SXYUNF" localSheetId="10" hidden="1">#REF!</definedName>
    <definedName name="BEx759D1D5SXS5ELLZVBI0SXYUNF" localSheetId="7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hidden="1">#REF!</definedName>
    <definedName name="BEx75GJZSZHUDN6OOAGQYFUDA2LP" localSheetId="9" hidden="1">#REF!</definedName>
    <definedName name="BEx75GJZSZHUDN6OOAGQYFUDA2LP" localSheetId="6" hidden="1">#REF!</definedName>
    <definedName name="BEx75GJZSZHUDN6OOAGQYFUDA2LP" localSheetId="8" hidden="1">#REF!</definedName>
    <definedName name="BEx75GJZSZHUDN6OOAGQYFUDA2LP" localSheetId="10" hidden="1">#REF!</definedName>
    <definedName name="BEx75GJZSZHUDN6OOAGQYFUDA2LP" localSheetId="7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hidden="1">#REF!</definedName>
    <definedName name="BEx75HGCCV5K4UCJWYV8EV9AG5YT" localSheetId="9" hidden="1">#REF!</definedName>
    <definedName name="BEx75HGCCV5K4UCJWYV8EV9AG5YT" localSheetId="6" hidden="1">#REF!</definedName>
    <definedName name="BEx75HGCCV5K4UCJWYV8EV9AG5YT" localSheetId="8" hidden="1">#REF!</definedName>
    <definedName name="BEx75HGCCV5K4UCJWYV8EV9AG5YT" localSheetId="10" hidden="1">#REF!</definedName>
    <definedName name="BEx75HGCCV5K4UCJWYV8EV9AG5YT" localSheetId="7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hidden="1">#REF!</definedName>
    <definedName name="BEx75M8YU9VISUVICOSCP5YAMZPI" localSheetId="9" hidden="1">#REF!</definedName>
    <definedName name="BEx75M8YU9VISUVICOSCP5YAMZPI" localSheetId="8" hidden="1">#REF!</definedName>
    <definedName name="BEx75M8YU9VISUVICOSCP5YAMZPI" localSheetId="10" hidden="1">#REF!</definedName>
    <definedName name="BEx75M8YU9VISUVICOSCP5YAMZPI" localSheetId="7" hidden="1">#REF!</definedName>
    <definedName name="BEx75M8YU9VISUVICOSCP5YAMZPI" localSheetId="11" hidden="1">#REF!</definedName>
    <definedName name="BEx75M8YU9VISUVICOSCP5YAMZPI" localSheetId="12" hidden="1">#REF!</definedName>
    <definedName name="BEx75M8YU9VISUVICOSCP5YAMZPI" hidden="1">#REF!</definedName>
    <definedName name="BEx75PZT8TY5P13U978NVBUXKHT4" localSheetId="9" hidden="1">#REF!</definedName>
    <definedName name="BEx75PZT8TY5P13U978NVBUXKHT4" localSheetId="6" hidden="1">#REF!</definedName>
    <definedName name="BEx75PZT8TY5P13U978NVBUXKHT4" localSheetId="8" hidden="1">#REF!</definedName>
    <definedName name="BEx75PZT8TY5P13U978NVBUXKHT4" localSheetId="10" hidden="1">#REF!</definedName>
    <definedName name="BEx75PZT8TY5P13U978NVBUXKHT4" localSheetId="7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hidden="1">#REF!</definedName>
    <definedName name="BEx75T55F7GML8V1DMWL26WRT006" localSheetId="9" hidden="1">#REF!</definedName>
    <definedName name="BEx75T55F7GML8V1DMWL26WRT006" localSheetId="6" hidden="1">#REF!</definedName>
    <definedName name="BEx75T55F7GML8V1DMWL26WRT006" localSheetId="8" hidden="1">#REF!</definedName>
    <definedName name="BEx75T55F7GML8V1DMWL26WRT006" localSheetId="10" hidden="1">#REF!</definedName>
    <definedName name="BEx75T55F7GML8V1DMWL26WRT006" localSheetId="7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hidden="1">#REF!</definedName>
    <definedName name="BEx75VJGR07JY6UUWURQ4PJ29UKC" localSheetId="9" hidden="1">#REF!</definedName>
    <definedName name="BEx75VJGR07JY6UUWURQ4PJ29UKC" localSheetId="6" hidden="1">#REF!</definedName>
    <definedName name="BEx75VJGR07JY6UUWURQ4PJ29UKC" localSheetId="8" hidden="1">#REF!</definedName>
    <definedName name="BEx75VJGR07JY6UUWURQ4PJ29UKC" localSheetId="10" hidden="1">#REF!</definedName>
    <definedName name="BEx75VJGR07JY6UUWURQ4PJ29UKC" localSheetId="7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hidden="1">#REF!</definedName>
    <definedName name="BEx76GO2UWCTJSXXMR90EGNAU61Q" localSheetId="9" hidden="1">#REF!</definedName>
    <definedName name="BEx76GO2UWCTJSXXMR90EGNAU61Q" localSheetId="8" hidden="1">#REF!</definedName>
    <definedName name="BEx76GO2UWCTJSXXMR90EGNAU61Q" localSheetId="10" hidden="1">#REF!</definedName>
    <definedName name="BEx76GO2UWCTJSXXMR90EGNAU61Q" localSheetId="7" hidden="1">#REF!</definedName>
    <definedName name="BEx76GO2UWCTJSXXMR90EGNAU61Q" localSheetId="11" hidden="1">#REF!</definedName>
    <definedName name="BEx76GO2UWCTJSXXMR90EGNAU61Q" localSheetId="12" hidden="1">#REF!</definedName>
    <definedName name="BEx76GO2UWCTJSXXMR90EGNAU61Q" hidden="1">#REF!</definedName>
    <definedName name="BEx76SNOC6R18OVRQYBQ0JGPW2Z7" localSheetId="9" hidden="1">#REF!</definedName>
    <definedName name="BEx76SNOC6R18OVRQYBQ0JGPW2Z7" localSheetId="6" hidden="1">#REF!</definedName>
    <definedName name="BEx76SNOC6R18OVRQYBQ0JGPW2Z7" localSheetId="8" hidden="1">#REF!</definedName>
    <definedName name="BEx76SNOC6R18OVRQYBQ0JGPW2Z7" localSheetId="10" hidden="1">#REF!</definedName>
    <definedName name="BEx76SNOC6R18OVRQYBQ0JGPW2Z7" localSheetId="7" hidden="1">#REF!</definedName>
    <definedName name="BEx76SNOC6R18OVRQYBQ0JGPW2Z7" localSheetId="11" hidden="1">#REF!</definedName>
    <definedName name="BEx76SNOC6R18OVRQYBQ0JGPW2Z7" localSheetId="12" hidden="1">#REF!</definedName>
    <definedName name="BEx76SNOC6R18OVRQYBQ0JGPW2Z7" hidden="1">#REF!</definedName>
    <definedName name="BEx7741OUGLA0WJQLQRUJSL4DE00" localSheetId="9" hidden="1">#REF!</definedName>
    <definedName name="BEx7741OUGLA0WJQLQRUJSL4DE00" localSheetId="6" hidden="1">#REF!</definedName>
    <definedName name="BEx7741OUGLA0WJQLQRUJSL4DE00" localSheetId="8" hidden="1">#REF!</definedName>
    <definedName name="BEx7741OUGLA0WJQLQRUJSL4DE00" localSheetId="10" hidden="1">#REF!</definedName>
    <definedName name="BEx7741OUGLA0WJQLQRUJSL4DE00" localSheetId="7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hidden="1">#REF!</definedName>
    <definedName name="BEx774N83DXLJZ54Q42PWIJZ2DN1" localSheetId="9" hidden="1">#REF!</definedName>
    <definedName name="BEx774N83DXLJZ54Q42PWIJZ2DN1" localSheetId="6" hidden="1">#REF!</definedName>
    <definedName name="BEx774N83DXLJZ54Q42PWIJZ2DN1" localSheetId="8" hidden="1">#REF!</definedName>
    <definedName name="BEx774N83DXLJZ54Q42PWIJZ2DN1" localSheetId="10" hidden="1">#REF!</definedName>
    <definedName name="BEx774N83DXLJZ54Q42PWIJZ2DN1" localSheetId="7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hidden="1">#REF!</definedName>
    <definedName name="BEx779QNIY3061ZV9BR462WKEGRW" localSheetId="9" hidden="1">#REF!</definedName>
    <definedName name="BEx779QNIY3061ZV9BR462WKEGRW" localSheetId="6" hidden="1">#REF!</definedName>
    <definedName name="BEx779QNIY3061ZV9BR462WKEGRW" localSheetId="8" hidden="1">#REF!</definedName>
    <definedName name="BEx779QNIY3061ZV9BR462WKEGRW" localSheetId="10" hidden="1">#REF!</definedName>
    <definedName name="BEx779QNIY3061ZV9BR462WKEGRW" localSheetId="7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hidden="1">#REF!</definedName>
    <definedName name="BEx77G19QU9A95CNHE6QMVSQR2T3" localSheetId="9" hidden="1">#REF!</definedName>
    <definedName name="BEx77G19QU9A95CNHE6QMVSQR2T3" localSheetId="6" hidden="1">#REF!</definedName>
    <definedName name="BEx77G19QU9A95CNHE6QMVSQR2T3" localSheetId="8" hidden="1">#REF!</definedName>
    <definedName name="BEx77G19QU9A95CNHE6QMVSQR2T3" localSheetId="10" hidden="1">#REF!</definedName>
    <definedName name="BEx77G19QU9A95CNHE6QMVSQR2T3" localSheetId="7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hidden="1">#REF!</definedName>
    <definedName name="BEx77KOE3LX3JOLFV1E0VZZVCULJ" localSheetId="9" hidden="1">#REF!</definedName>
    <definedName name="BEx77KOE3LX3JOLFV1E0VZZVCULJ" localSheetId="8" hidden="1">#REF!</definedName>
    <definedName name="BEx77KOE3LX3JOLFV1E0VZZVCULJ" localSheetId="10" hidden="1">#REF!</definedName>
    <definedName name="BEx77KOE3LX3JOLFV1E0VZZVCULJ" localSheetId="7" hidden="1">#REF!</definedName>
    <definedName name="BEx77KOE3LX3JOLFV1E0VZZVCULJ" localSheetId="11" hidden="1">#REF!</definedName>
    <definedName name="BEx77KOE3LX3JOLFV1E0VZZVCULJ" localSheetId="12" hidden="1">#REF!</definedName>
    <definedName name="BEx77KOE3LX3JOLFV1E0VZZVCULJ" hidden="1">#REF!</definedName>
    <definedName name="BEx77P0S3GVMS7BJUL9OWUGJ1B02" localSheetId="9" hidden="1">#REF!</definedName>
    <definedName name="BEx77P0S3GVMS7BJUL9OWUGJ1B02" localSheetId="6" hidden="1">#REF!</definedName>
    <definedName name="BEx77P0S3GVMS7BJUL9OWUGJ1B02" localSheetId="8" hidden="1">#REF!</definedName>
    <definedName name="BEx77P0S3GVMS7BJUL9OWUGJ1B02" localSheetId="10" hidden="1">#REF!</definedName>
    <definedName name="BEx77P0S3GVMS7BJUL9OWUGJ1B02" localSheetId="7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hidden="1">#REF!</definedName>
    <definedName name="BEx77QDESURI6WW5582YXSK3A972" localSheetId="9" hidden="1">#REF!</definedName>
    <definedName name="BEx77QDESURI6WW5582YXSK3A972" localSheetId="6" hidden="1">#REF!</definedName>
    <definedName name="BEx77QDESURI6WW5582YXSK3A972" localSheetId="8" hidden="1">#REF!</definedName>
    <definedName name="BEx77QDESURI6WW5582YXSK3A972" localSheetId="10" hidden="1">#REF!</definedName>
    <definedName name="BEx77QDESURI6WW5582YXSK3A972" localSheetId="7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hidden="1">#REF!</definedName>
    <definedName name="BEx77T2IH1H0FZ9UCV02Y6BAW0KF" localSheetId="9" hidden="1">#REF!</definedName>
    <definedName name="BEx77T2IH1H0FZ9UCV02Y6BAW0KF" localSheetId="8" hidden="1">#REF!</definedName>
    <definedName name="BEx77T2IH1H0FZ9UCV02Y6BAW0KF" localSheetId="10" hidden="1">#REF!</definedName>
    <definedName name="BEx77T2IH1H0FZ9UCV02Y6BAW0KF" localSheetId="7" hidden="1">#REF!</definedName>
    <definedName name="BEx77T2IH1H0FZ9UCV02Y6BAW0KF" localSheetId="11" hidden="1">#REF!</definedName>
    <definedName name="BEx77T2IH1H0FZ9UCV02Y6BAW0KF" localSheetId="12" hidden="1">#REF!</definedName>
    <definedName name="BEx77T2IH1H0FZ9UCV02Y6BAW0KF" hidden="1">#REF!</definedName>
    <definedName name="BEx77VBI9XOPFHKEWU5EHQ9J675Y" localSheetId="9" hidden="1">#REF!</definedName>
    <definedName name="BEx77VBI9XOPFHKEWU5EHQ9J675Y" localSheetId="6" hidden="1">#REF!</definedName>
    <definedName name="BEx77VBI9XOPFHKEWU5EHQ9J675Y" localSheetId="8" hidden="1">#REF!</definedName>
    <definedName name="BEx77VBI9XOPFHKEWU5EHQ9J675Y" localSheetId="10" hidden="1">#REF!</definedName>
    <definedName name="BEx77VBI9XOPFHKEWU5EHQ9J675Y" localSheetId="7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hidden="1">#REF!</definedName>
    <definedName name="BEx7809GQOCLHSNH95VOYIX7P1TV" localSheetId="9" hidden="1">#REF!</definedName>
    <definedName name="BEx7809GQOCLHSNH95VOYIX7P1TV" localSheetId="6" hidden="1">#REF!</definedName>
    <definedName name="BEx7809GQOCLHSNH95VOYIX7P1TV" localSheetId="8" hidden="1">#REF!</definedName>
    <definedName name="BEx7809GQOCLHSNH95VOYIX7P1TV" localSheetId="10" hidden="1">#REF!</definedName>
    <definedName name="BEx7809GQOCLHSNH95VOYIX7P1TV" localSheetId="7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hidden="1">#REF!</definedName>
    <definedName name="BEx780K8XAXUHGVZGZWQ74DK4CI3" localSheetId="9" hidden="1">#REF!</definedName>
    <definedName name="BEx780K8XAXUHGVZGZWQ74DK4CI3" localSheetId="6" hidden="1">#REF!</definedName>
    <definedName name="BEx780K8XAXUHGVZGZWQ74DK4CI3" localSheetId="8" hidden="1">#REF!</definedName>
    <definedName name="BEx780K8XAXUHGVZGZWQ74DK4CI3" localSheetId="10" hidden="1">#REF!</definedName>
    <definedName name="BEx780K8XAXUHGVZGZWQ74DK4CI3" localSheetId="7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hidden="1">#REF!</definedName>
    <definedName name="BEx78226TN58UE0CTY98YEDU0LSL" localSheetId="9" hidden="1">#REF!</definedName>
    <definedName name="BEx78226TN58UE0CTY98YEDU0LSL" localSheetId="6" hidden="1">#REF!</definedName>
    <definedName name="BEx78226TN58UE0CTY98YEDU0LSL" localSheetId="8" hidden="1">#REF!</definedName>
    <definedName name="BEx78226TN58UE0CTY98YEDU0LSL" localSheetId="10" hidden="1">#REF!</definedName>
    <definedName name="BEx78226TN58UE0CTY98YEDU0LSL" localSheetId="7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hidden="1">#REF!</definedName>
    <definedName name="BEx7881ZZBWHRAX6W2GY19J8MGEQ" localSheetId="9" hidden="1">#REF!</definedName>
    <definedName name="BEx7881ZZBWHRAX6W2GY19J8MGEQ" localSheetId="6" hidden="1">#REF!</definedName>
    <definedName name="BEx7881ZZBWHRAX6W2GY19J8MGEQ" localSheetId="8" hidden="1">#REF!</definedName>
    <definedName name="BEx7881ZZBWHRAX6W2GY19J8MGEQ" localSheetId="10" hidden="1">#REF!</definedName>
    <definedName name="BEx7881ZZBWHRAX6W2GY19J8MGEQ" localSheetId="7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hidden="1">#REF!</definedName>
    <definedName name="BEx78HHRIWDLHQX2LG0HWFRYEL1T" localSheetId="9" hidden="1">#REF!</definedName>
    <definedName name="BEx78HHRIWDLHQX2LG0HWFRYEL1T" localSheetId="6" hidden="1">#REF!</definedName>
    <definedName name="BEx78HHRIWDLHQX2LG0HWFRYEL1T" localSheetId="8" hidden="1">#REF!</definedName>
    <definedName name="BEx78HHRIWDLHQX2LG0HWFRYEL1T" localSheetId="10" hidden="1">#REF!</definedName>
    <definedName name="BEx78HHRIWDLHQX2LG0HWFRYEL1T" localSheetId="7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hidden="1">#REF!</definedName>
    <definedName name="BEx78QMXZ2P1ZB3HJ9O50DWHCMXR" localSheetId="9" hidden="1">#REF!</definedName>
    <definedName name="BEx78QMXZ2P1ZB3HJ9O50DWHCMXR" localSheetId="6" hidden="1">#REF!</definedName>
    <definedName name="BEx78QMXZ2P1ZB3HJ9O50DWHCMXR" localSheetId="8" hidden="1">#REF!</definedName>
    <definedName name="BEx78QMXZ2P1ZB3HJ9O50DWHCMXR" localSheetId="10" hidden="1">#REF!</definedName>
    <definedName name="BEx78QMXZ2P1ZB3HJ9O50DWHCMXR" localSheetId="7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hidden="1">#REF!</definedName>
    <definedName name="BEx78SFO5VR28677DWZEMDN7G86X" localSheetId="9" hidden="1">#REF!</definedName>
    <definedName name="BEx78SFO5VR28677DWZEMDN7G86X" localSheetId="6" hidden="1">#REF!</definedName>
    <definedName name="BEx78SFO5VR28677DWZEMDN7G86X" localSheetId="8" hidden="1">#REF!</definedName>
    <definedName name="BEx78SFO5VR28677DWZEMDN7G86X" localSheetId="10" hidden="1">#REF!</definedName>
    <definedName name="BEx78SFO5VR28677DWZEMDN7G86X" localSheetId="7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hidden="1">#REF!</definedName>
    <definedName name="BEx78SFOYH1Z0ZDTO47W2M60TW6K" localSheetId="9" hidden="1">#REF!</definedName>
    <definedName name="BEx78SFOYH1Z0ZDTO47W2M60TW6K" localSheetId="6" hidden="1">#REF!</definedName>
    <definedName name="BEx78SFOYH1Z0ZDTO47W2M60TW6K" localSheetId="8" hidden="1">#REF!</definedName>
    <definedName name="BEx78SFOYH1Z0ZDTO47W2M60TW6K" localSheetId="10" hidden="1">#REF!</definedName>
    <definedName name="BEx78SFOYH1Z0ZDTO47W2M60TW6K" localSheetId="7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hidden="1">#REF!</definedName>
    <definedName name="BEx792RUJ1UJ4CWX66KHKUW2D5UU" localSheetId="9" hidden="1">#REF!</definedName>
    <definedName name="BEx792RUJ1UJ4CWX66KHKUW2D5UU" localSheetId="8" hidden="1">#REF!</definedName>
    <definedName name="BEx792RUJ1UJ4CWX66KHKUW2D5UU" localSheetId="10" hidden="1">#REF!</definedName>
    <definedName name="BEx792RUJ1UJ4CWX66KHKUW2D5UU" localSheetId="7" hidden="1">#REF!</definedName>
    <definedName name="BEx792RUJ1UJ4CWX66KHKUW2D5UU" localSheetId="11" hidden="1">#REF!</definedName>
    <definedName name="BEx792RUJ1UJ4CWX66KHKUW2D5UU" localSheetId="12" hidden="1">#REF!</definedName>
    <definedName name="BEx792RUJ1UJ4CWX66KHKUW2D5UU" hidden="1">#REF!</definedName>
    <definedName name="BEx7979PNPDS84LLOBF4WFUS8RGC" localSheetId="9" hidden="1">#REF!</definedName>
    <definedName name="BEx7979PNPDS84LLOBF4WFUS8RGC" localSheetId="8" hidden="1">#REF!</definedName>
    <definedName name="BEx7979PNPDS84LLOBF4WFUS8RGC" localSheetId="10" hidden="1">#REF!</definedName>
    <definedName name="BEx7979PNPDS84LLOBF4WFUS8RGC" localSheetId="7" hidden="1">#REF!</definedName>
    <definedName name="BEx7979PNPDS84LLOBF4WFUS8RGC" localSheetId="11" hidden="1">#REF!</definedName>
    <definedName name="BEx7979PNPDS84LLOBF4WFUS8RGC" localSheetId="12" hidden="1">#REF!</definedName>
    <definedName name="BEx7979PNPDS84LLOBF4WFUS8RGC" hidden="1">#REF!</definedName>
    <definedName name="BEx79JK3E6JO8MX4O35A5G8NZCC8" localSheetId="9" hidden="1">#REF!</definedName>
    <definedName name="BEx79JK3E6JO8MX4O35A5G8NZCC8" localSheetId="6" hidden="1">#REF!</definedName>
    <definedName name="BEx79JK3E6JO8MX4O35A5G8NZCC8" localSheetId="8" hidden="1">#REF!</definedName>
    <definedName name="BEx79JK3E6JO8MX4O35A5G8NZCC8" localSheetId="10" hidden="1">#REF!</definedName>
    <definedName name="BEx79JK3E6JO8MX4O35A5G8NZCC8" localSheetId="7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hidden="1">#REF!</definedName>
    <definedName name="BEx79LCTDQFKD1KV7R8NW15KLAFT" localSheetId="9" hidden="1">#REF!</definedName>
    <definedName name="BEx79LCTDQFKD1KV7R8NW15KLAFT" localSheetId="8" hidden="1">#REF!</definedName>
    <definedName name="BEx79LCTDQFKD1KV7R8NW15KLAFT" localSheetId="10" hidden="1">#REF!</definedName>
    <definedName name="BEx79LCTDQFKD1KV7R8NW15KLAFT" localSheetId="7" hidden="1">#REF!</definedName>
    <definedName name="BEx79LCTDQFKD1KV7R8NW15KLAFT" localSheetId="11" hidden="1">#REF!</definedName>
    <definedName name="BEx79LCTDQFKD1KV7R8NW15KLAFT" localSheetId="12" hidden="1">#REF!</definedName>
    <definedName name="BEx79LCTDQFKD1KV7R8NW15KLAFT" hidden="1">#REF!</definedName>
    <definedName name="BEx79OCP4HQ6XP8EWNGEUDLOZBBS" localSheetId="9" hidden="1">#REF!</definedName>
    <definedName name="BEx79OCP4HQ6XP8EWNGEUDLOZBBS" localSheetId="6" hidden="1">#REF!</definedName>
    <definedName name="BEx79OCP4HQ6XP8EWNGEUDLOZBBS" localSheetId="8" hidden="1">#REF!</definedName>
    <definedName name="BEx79OCP4HQ6XP8EWNGEUDLOZBBS" localSheetId="10" hidden="1">#REF!</definedName>
    <definedName name="BEx79OCP4HQ6XP8EWNGEUDLOZBBS" localSheetId="7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hidden="1">#REF!</definedName>
    <definedName name="BEx79SEAYKUZB0H4LYBCD6WWJBG2" localSheetId="9" hidden="1">#REF!</definedName>
    <definedName name="BEx79SEAYKUZB0H4LYBCD6WWJBG2" localSheetId="6" hidden="1">#REF!</definedName>
    <definedName name="BEx79SEAYKUZB0H4LYBCD6WWJBG2" localSheetId="8" hidden="1">#REF!</definedName>
    <definedName name="BEx79SEAYKUZB0H4LYBCD6WWJBG2" localSheetId="10" hidden="1">#REF!</definedName>
    <definedName name="BEx79SEAYKUZB0H4LYBCD6WWJBG2" localSheetId="7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hidden="1">#REF!</definedName>
    <definedName name="BEx79SJRHTLS9PYM69O9BWW1FMJK" localSheetId="9" hidden="1">#REF!</definedName>
    <definedName name="BEx79SJRHTLS9PYM69O9BWW1FMJK" localSheetId="6" hidden="1">#REF!</definedName>
    <definedName name="BEx79SJRHTLS9PYM69O9BWW1FMJK" localSheetId="8" hidden="1">#REF!</definedName>
    <definedName name="BEx79SJRHTLS9PYM69O9BWW1FMJK" localSheetId="10" hidden="1">#REF!</definedName>
    <definedName name="BEx79SJRHTLS9PYM69O9BWW1FMJK" localSheetId="7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hidden="1">#REF!</definedName>
    <definedName name="BEx79YJJLBELICW9F9FRYSCQ101L" localSheetId="9" hidden="1">#REF!</definedName>
    <definedName name="BEx79YJJLBELICW9F9FRYSCQ101L" localSheetId="6" hidden="1">#REF!</definedName>
    <definedName name="BEx79YJJLBELICW9F9FRYSCQ101L" localSheetId="8" hidden="1">#REF!</definedName>
    <definedName name="BEx79YJJLBELICW9F9FRYSCQ101L" localSheetId="10" hidden="1">#REF!</definedName>
    <definedName name="BEx79YJJLBELICW9F9FRYSCQ101L" localSheetId="7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hidden="1">#REF!</definedName>
    <definedName name="BEx79YUC7B0V77FSBGIRCY1BR4VK" localSheetId="9" hidden="1">#REF!</definedName>
    <definedName name="BEx79YUC7B0V77FSBGIRCY1BR4VK" localSheetId="6" hidden="1">#REF!</definedName>
    <definedName name="BEx79YUC7B0V77FSBGIRCY1BR4VK" localSheetId="8" hidden="1">#REF!</definedName>
    <definedName name="BEx79YUC7B0V77FSBGIRCY1BR4VK" localSheetId="10" hidden="1">#REF!</definedName>
    <definedName name="BEx79YUC7B0V77FSBGIRCY1BR4VK" localSheetId="7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hidden="1">#REF!</definedName>
    <definedName name="BEx7A06T3RC2891FUX05G3QPRAUE" localSheetId="9" hidden="1">#REF!</definedName>
    <definedName name="BEx7A06T3RC2891FUX05G3QPRAUE" localSheetId="6" hidden="1">#REF!</definedName>
    <definedName name="BEx7A06T3RC2891FUX05G3QPRAUE" localSheetId="8" hidden="1">#REF!</definedName>
    <definedName name="BEx7A06T3RC2891FUX05G3QPRAUE" localSheetId="10" hidden="1">#REF!</definedName>
    <definedName name="BEx7A06T3RC2891FUX05G3QPRAUE" localSheetId="7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hidden="1">#REF!</definedName>
    <definedName name="BEx7A4DUUH15ZB41VSQLFT4KSIE3" localSheetId="9" hidden="1">#REF!</definedName>
    <definedName name="BEx7A4DUUH15ZB41VSQLFT4KSIE3" localSheetId="8" hidden="1">#REF!</definedName>
    <definedName name="BEx7A4DUUH15ZB41VSQLFT4KSIE3" localSheetId="10" hidden="1">#REF!</definedName>
    <definedName name="BEx7A4DUUH15ZB41VSQLFT4KSIE3" localSheetId="7" hidden="1">#REF!</definedName>
    <definedName name="BEx7A4DUUH15ZB41VSQLFT4KSIE3" localSheetId="11" hidden="1">#REF!</definedName>
    <definedName name="BEx7A4DUUH15ZB41VSQLFT4KSIE3" localSheetId="12" hidden="1">#REF!</definedName>
    <definedName name="BEx7A4DUUH15ZB41VSQLFT4KSIE3" hidden="1">#REF!</definedName>
    <definedName name="BEx7A4ZGTC3XLZR6M7XK0UX2T49X" localSheetId="9" hidden="1">#REF!</definedName>
    <definedName name="BEx7A4ZGTC3XLZR6M7XK0UX2T49X" localSheetId="8" hidden="1">#REF!</definedName>
    <definedName name="BEx7A4ZGTC3XLZR6M7XK0UX2T49X" localSheetId="10" hidden="1">#REF!</definedName>
    <definedName name="BEx7A4ZGTC3XLZR6M7XK0UX2T49X" localSheetId="7" hidden="1">#REF!</definedName>
    <definedName name="BEx7A4ZGTC3XLZR6M7XK0UX2T49X" localSheetId="11" hidden="1">#REF!</definedName>
    <definedName name="BEx7A4ZGTC3XLZR6M7XK0UX2T49X" localSheetId="12" hidden="1">#REF!</definedName>
    <definedName name="BEx7A4ZGTC3XLZR6M7XK0UX2T49X" hidden="1">#REF!</definedName>
    <definedName name="BEx7A9S3JA1X7FH4CFSQLTZC4691" localSheetId="9" hidden="1">#REF!</definedName>
    <definedName name="BEx7A9S3JA1X7FH4CFSQLTZC4691" localSheetId="6" hidden="1">#REF!</definedName>
    <definedName name="BEx7A9S3JA1X7FH4CFSQLTZC4691" localSheetId="8" hidden="1">#REF!</definedName>
    <definedName name="BEx7A9S3JA1X7FH4CFSQLTZC4691" localSheetId="10" hidden="1">#REF!</definedName>
    <definedName name="BEx7A9S3JA1X7FH4CFSQLTZC4691" localSheetId="7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hidden="1">#REF!</definedName>
    <definedName name="BEx7ABA2C9IWH5VSLVLLLCY62161" localSheetId="9" hidden="1">#REF!</definedName>
    <definedName name="BEx7ABA2C9IWH5VSLVLLLCY62161" localSheetId="6" hidden="1">#REF!</definedName>
    <definedName name="BEx7ABA2C9IWH5VSLVLLLCY62161" localSheetId="8" hidden="1">#REF!</definedName>
    <definedName name="BEx7ABA2C9IWH5VSLVLLLCY62161" localSheetId="10" hidden="1">#REF!</definedName>
    <definedName name="BEx7ABA2C9IWH5VSLVLLLCY62161" localSheetId="7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hidden="1">#REF!</definedName>
    <definedName name="BEx7ABKU462F6424CGX2QB38TAZN" hidden="1">'[3]Bud Mth'!$J$2:$K$2</definedName>
    <definedName name="BEx7AE4LPLX8N85BYB0WCO5S7ZPV" localSheetId="9" hidden="1">#REF!</definedName>
    <definedName name="BEx7AE4LPLX8N85BYB0WCO5S7ZPV" localSheetId="6" hidden="1">#REF!</definedName>
    <definedName name="BEx7AE4LPLX8N85BYB0WCO5S7ZPV" localSheetId="8" hidden="1">#REF!</definedName>
    <definedName name="BEx7AE4LPLX8N85BYB0WCO5S7ZPV" localSheetId="10" hidden="1">#REF!</definedName>
    <definedName name="BEx7AE4LPLX8N85BYB0WCO5S7ZPV" localSheetId="7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hidden="1">#REF!</definedName>
    <definedName name="BEx7AL0QU1VVBK7KIHAY41UTU69C" localSheetId="9" hidden="1">#REF!</definedName>
    <definedName name="BEx7AL0QU1VVBK7KIHAY41UTU69C" localSheetId="8" hidden="1">#REF!</definedName>
    <definedName name="BEx7AL0QU1VVBK7KIHAY41UTU69C" localSheetId="10" hidden="1">#REF!</definedName>
    <definedName name="BEx7AL0QU1VVBK7KIHAY41UTU69C" localSheetId="7" hidden="1">#REF!</definedName>
    <definedName name="BEx7AL0QU1VVBK7KIHAY41UTU69C" localSheetId="11" hidden="1">#REF!</definedName>
    <definedName name="BEx7AL0QU1VVBK7KIHAY41UTU69C" localSheetId="12" hidden="1">#REF!</definedName>
    <definedName name="BEx7AL0QU1VVBK7KIHAY41UTU69C" hidden="1">#REF!</definedName>
    <definedName name="BEx7ASD1I654MEDCO6GGWA95PXSC" localSheetId="9" hidden="1">#REF!</definedName>
    <definedName name="BEx7ASD1I654MEDCO6GGWA95PXSC" localSheetId="6" hidden="1">#REF!</definedName>
    <definedName name="BEx7ASD1I654MEDCO6GGWA95PXSC" localSheetId="8" hidden="1">#REF!</definedName>
    <definedName name="BEx7ASD1I654MEDCO6GGWA95PXSC" localSheetId="10" hidden="1">#REF!</definedName>
    <definedName name="BEx7ASD1I654MEDCO6GGWA95PXSC" localSheetId="7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hidden="1">#REF!</definedName>
    <definedName name="BEx7AVCX9S5RJP3NSZ4QM4E6ERDT" localSheetId="9" hidden="1">#REF!</definedName>
    <definedName name="BEx7AVCX9S5RJP3NSZ4QM4E6ERDT" localSheetId="6" hidden="1">#REF!</definedName>
    <definedName name="BEx7AVCX9S5RJP3NSZ4QM4E6ERDT" localSheetId="8" hidden="1">#REF!</definedName>
    <definedName name="BEx7AVCX9S5RJP3NSZ4QM4E6ERDT" localSheetId="10" hidden="1">#REF!</definedName>
    <definedName name="BEx7AVCX9S5RJP3NSZ4QM4E6ERDT" localSheetId="7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hidden="1">#REF!</definedName>
    <definedName name="BEx7AVYIGP0930MV5JEBWRYCJN68" localSheetId="9" hidden="1">#REF!</definedName>
    <definedName name="BEx7AVYIGP0930MV5JEBWRYCJN68" localSheetId="6" hidden="1">#REF!</definedName>
    <definedName name="BEx7AVYIGP0930MV5JEBWRYCJN68" localSheetId="8" hidden="1">#REF!</definedName>
    <definedName name="BEx7AVYIGP0930MV5JEBWRYCJN68" localSheetId="10" hidden="1">#REF!</definedName>
    <definedName name="BEx7AVYIGP0930MV5JEBWRYCJN68" localSheetId="7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hidden="1">#REF!</definedName>
    <definedName name="BEx7B6LH6917TXOSAAQ6U7HVF018" localSheetId="9" hidden="1">#REF!</definedName>
    <definedName name="BEx7B6LH6917TXOSAAQ6U7HVF018" localSheetId="6" hidden="1">#REF!</definedName>
    <definedName name="BEx7B6LH6917TXOSAAQ6U7HVF018" localSheetId="8" hidden="1">#REF!</definedName>
    <definedName name="BEx7B6LH6917TXOSAAQ6U7HVF018" localSheetId="10" hidden="1">#REF!</definedName>
    <definedName name="BEx7B6LH6917TXOSAAQ6U7HVF018" localSheetId="7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hidden="1">#REF!</definedName>
    <definedName name="BEx7BPXFZXJ79FQ0E8AQE21PGVHA" localSheetId="9" hidden="1">#REF!</definedName>
    <definedName name="BEx7BPXFZXJ79FQ0E8AQE21PGVHA" localSheetId="6" hidden="1">#REF!</definedName>
    <definedName name="BEx7BPXFZXJ79FQ0E8AQE21PGVHA" localSheetId="8" hidden="1">#REF!</definedName>
    <definedName name="BEx7BPXFZXJ79FQ0E8AQE21PGVHA" localSheetId="10" hidden="1">#REF!</definedName>
    <definedName name="BEx7BPXFZXJ79FQ0E8AQE21PGVHA" localSheetId="7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hidden="1">#REF!</definedName>
    <definedName name="BEx7BQZ583WKIR8TU4KIQ96W6Z9J" localSheetId="9" hidden="1">#REF!</definedName>
    <definedName name="BEx7BQZ583WKIR8TU4KIQ96W6Z9J" localSheetId="8" hidden="1">#REF!</definedName>
    <definedName name="BEx7BQZ583WKIR8TU4KIQ96W6Z9J" localSheetId="10" hidden="1">#REF!</definedName>
    <definedName name="BEx7BQZ583WKIR8TU4KIQ96W6Z9J" localSheetId="7" hidden="1">#REF!</definedName>
    <definedName name="BEx7BQZ583WKIR8TU4KIQ96W6Z9J" localSheetId="11" hidden="1">#REF!</definedName>
    <definedName name="BEx7BQZ583WKIR8TU4KIQ96W6Z9J" localSheetId="12" hidden="1">#REF!</definedName>
    <definedName name="BEx7BQZ583WKIR8TU4KIQ96W6Z9J" hidden="1">#REF!</definedName>
    <definedName name="BEx7C04AM39DQMC1TIX7CFZ2ADHX" localSheetId="9" hidden="1">#REF!</definedName>
    <definedName name="BEx7C04AM39DQMC1TIX7CFZ2ADHX" localSheetId="6" hidden="1">#REF!</definedName>
    <definedName name="BEx7C04AM39DQMC1TIX7CFZ2ADHX" localSheetId="8" hidden="1">#REF!</definedName>
    <definedName name="BEx7C04AM39DQMC1TIX7CFZ2ADHX" localSheetId="10" hidden="1">#REF!</definedName>
    <definedName name="BEx7C04AM39DQMC1TIX7CFZ2ADHX" localSheetId="7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hidden="1">#REF!</definedName>
    <definedName name="BEx7C40F0PQURHPI6YQ39NFIR86Z" localSheetId="9" hidden="1">#REF!</definedName>
    <definedName name="BEx7C40F0PQURHPI6YQ39NFIR86Z" localSheetId="6" hidden="1">#REF!</definedName>
    <definedName name="BEx7C40F0PQURHPI6YQ39NFIR86Z" localSheetId="8" hidden="1">#REF!</definedName>
    <definedName name="BEx7C40F0PQURHPI6YQ39NFIR86Z" localSheetId="10" hidden="1">#REF!</definedName>
    <definedName name="BEx7C40F0PQURHPI6YQ39NFIR86Z" localSheetId="7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hidden="1">#REF!</definedName>
    <definedName name="BEx7C6V0SH1FMSURKPYJFMHOJIKF" localSheetId="9" hidden="1">#REF!</definedName>
    <definedName name="BEx7C6V0SH1FMSURKPYJFMHOJIKF" localSheetId="8" hidden="1">#REF!</definedName>
    <definedName name="BEx7C6V0SH1FMSURKPYJFMHOJIKF" localSheetId="10" hidden="1">#REF!</definedName>
    <definedName name="BEx7C6V0SH1FMSURKPYJFMHOJIKF" localSheetId="7" hidden="1">#REF!</definedName>
    <definedName name="BEx7C6V0SH1FMSURKPYJFMHOJIKF" localSheetId="11" hidden="1">#REF!</definedName>
    <definedName name="BEx7C6V0SH1FMSURKPYJFMHOJIKF" localSheetId="12" hidden="1">#REF!</definedName>
    <definedName name="BEx7C6V0SH1FMSURKPYJFMHOJIKF" hidden="1">#REF!</definedName>
    <definedName name="BEx7C93VR7SYRIJS1JO8YZKSFAW9" localSheetId="9" hidden="1">#REF!</definedName>
    <definedName name="BEx7C93VR7SYRIJS1JO8YZKSFAW9" localSheetId="6" hidden="1">#REF!</definedName>
    <definedName name="BEx7C93VR7SYRIJS1JO8YZKSFAW9" localSheetId="8" hidden="1">#REF!</definedName>
    <definedName name="BEx7C93VR7SYRIJS1JO8YZKSFAW9" localSheetId="10" hidden="1">#REF!</definedName>
    <definedName name="BEx7C93VR7SYRIJS1JO8YZKSFAW9" localSheetId="7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hidden="1">#REF!</definedName>
    <definedName name="BEx7CCPC6R1KQQZ2JQU6EFI1G0RM" localSheetId="9" hidden="1">#REF!</definedName>
    <definedName name="BEx7CCPC6R1KQQZ2JQU6EFI1G0RM" localSheetId="6" hidden="1">#REF!</definedName>
    <definedName name="BEx7CCPC6R1KQQZ2JQU6EFI1G0RM" localSheetId="8" hidden="1">#REF!</definedName>
    <definedName name="BEx7CCPC6R1KQQZ2JQU6EFI1G0RM" localSheetId="10" hidden="1">#REF!</definedName>
    <definedName name="BEx7CCPC6R1KQQZ2JQU6EFI1G0RM" localSheetId="7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hidden="1">#REF!</definedName>
    <definedName name="BEx7CIJST9GLS2QD383UK7VUDTGL" localSheetId="9" hidden="1">#REF!</definedName>
    <definedName name="BEx7CIJST9GLS2QD383UK7VUDTGL" localSheetId="6" hidden="1">#REF!</definedName>
    <definedName name="BEx7CIJST9GLS2QD383UK7VUDTGL" localSheetId="8" hidden="1">#REF!</definedName>
    <definedName name="BEx7CIJST9GLS2QD383UK7VUDTGL" localSheetId="10" hidden="1">#REF!</definedName>
    <definedName name="BEx7CIJST9GLS2QD383UK7VUDTGL" localSheetId="7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hidden="1">#REF!</definedName>
    <definedName name="BEx7CO8T2XKC7GHDSYNAWTZ9L7YR" localSheetId="9" hidden="1">#REF!</definedName>
    <definedName name="BEx7CO8T2XKC7GHDSYNAWTZ9L7YR" localSheetId="6" hidden="1">#REF!</definedName>
    <definedName name="BEx7CO8T2XKC7GHDSYNAWTZ9L7YR" localSheetId="8" hidden="1">#REF!</definedName>
    <definedName name="BEx7CO8T2XKC7GHDSYNAWTZ9L7YR" localSheetId="10" hidden="1">#REF!</definedName>
    <definedName name="BEx7CO8T2XKC7GHDSYNAWTZ9L7YR" localSheetId="7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hidden="1">#REF!</definedName>
    <definedName name="BEx7CW1CF00DO8A36UNC2X7K65C2" localSheetId="9" hidden="1">#REF!</definedName>
    <definedName name="BEx7CW1CF00DO8A36UNC2X7K65C2" localSheetId="6" hidden="1">#REF!</definedName>
    <definedName name="BEx7CW1CF00DO8A36UNC2X7K65C2" localSheetId="8" hidden="1">#REF!</definedName>
    <definedName name="BEx7CW1CF00DO8A36UNC2X7K65C2" localSheetId="10" hidden="1">#REF!</definedName>
    <definedName name="BEx7CW1CF00DO8A36UNC2X7K65C2" localSheetId="7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hidden="1">#REF!</definedName>
    <definedName name="BEx7CW6NFRL2P4XWP0MWHIYA97KF" localSheetId="9" hidden="1">#REF!</definedName>
    <definedName name="BEx7CW6NFRL2P4XWP0MWHIYA97KF" localSheetId="6" hidden="1">#REF!</definedName>
    <definedName name="BEx7CW6NFRL2P4XWP0MWHIYA97KF" localSheetId="8" hidden="1">#REF!</definedName>
    <definedName name="BEx7CW6NFRL2P4XWP0MWHIYA97KF" localSheetId="10" hidden="1">#REF!</definedName>
    <definedName name="BEx7CW6NFRL2P4XWP0MWHIYA97KF" localSheetId="7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hidden="1">#REF!</definedName>
    <definedName name="BEx7D1VNJ8XHVTKH78XARJASWDJQ" localSheetId="9" hidden="1">#REF!</definedName>
    <definedName name="BEx7D1VNJ8XHVTKH78XARJASWDJQ" localSheetId="8" hidden="1">#REF!</definedName>
    <definedName name="BEx7D1VNJ8XHVTKH78XARJASWDJQ" localSheetId="10" hidden="1">#REF!</definedName>
    <definedName name="BEx7D1VNJ8XHVTKH78XARJASWDJQ" localSheetId="7" hidden="1">#REF!</definedName>
    <definedName name="BEx7D1VNJ8XHVTKH78XARJASWDJQ" localSheetId="11" hidden="1">#REF!</definedName>
    <definedName name="BEx7D1VNJ8XHVTKH78XARJASWDJQ" localSheetId="12" hidden="1">#REF!</definedName>
    <definedName name="BEx7D1VNJ8XHVTKH78XARJASWDJQ" hidden="1">#REF!</definedName>
    <definedName name="BEx7D5RWKRS4W71J4NZ6ZSFHPKFT" localSheetId="9" hidden="1">#REF!</definedName>
    <definedName name="BEx7D5RWKRS4W71J4NZ6ZSFHPKFT" localSheetId="6" hidden="1">#REF!</definedName>
    <definedName name="BEx7D5RWKRS4W71J4NZ6ZSFHPKFT" localSheetId="8" hidden="1">#REF!</definedName>
    <definedName name="BEx7D5RWKRS4W71J4NZ6ZSFHPKFT" localSheetId="10" hidden="1">#REF!</definedName>
    <definedName name="BEx7D5RWKRS4W71J4NZ6ZSFHPKFT" localSheetId="7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hidden="1">#REF!</definedName>
    <definedName name="BEx7D8H1TPOX1UN17QZYEV7Q58GA" localSheetId="9" hidden="1">#REF!</definedName>
    <definedName name="BEx7D8H1TPOX1UN17QZYEV7Q58GA" localSheetId="6" hidden="1">#REF!</definedName>
    <definedName name="BEx7D8H1TPOX1UN17QZYEV7Q58GA" localSheetId="8" hidden="1">#REF!</definedName>
    <definedName name="BEx7D8H1TPOX1UN17QZYEV7Q58GA" localSheetId="10" hidden="1">#REF!</definedName>
    <definedName name="BEx7D8H1TPOX1UN17QZYEV7Q58GA" localSheetId="7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hidden="1">#REF!</definedName>
    <definedName name="BEx7DGF13H2074LRWFZQ45PZ6JPX" localSheetId="9" hidden="1">#REF!</definedName>
    <definedName name="BEx7DGF13H2074LRWFZQ45PZ6JPX" localSheetId="6" hidden="1">#REF!</definedName>
    <definedName name="BEx7DGF13H2074LRWFZQ45PZ6JPX" localSheetId="8" hidden="1">#REF!</definedName>
    <definedName name="BEx7DGF13H2074LRWFZQ45PZ6JPX" localSheetId="10" hidden="1">#REF!</definedName>
    <definedName name="BEx7DGF13H2074LRWFZQ45PZ6JPX" localSheetId="7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hidden="1">#REF!</definedName>
    <definedName name="BEx7DKWUXEDIISSX4GDD4YYT887F" localSheetId="9" hidden="1">#REF!</definedName>
    <definedName name="BEx7DKWUXEDIISSX4GDD4YYT887F" localSheetId="6" hidden="1">#REF!</definedName>
    <definedName name="BEx7DKWUXEDIISSX4GDD4YYT887F" localSheetId="8" hidden="1">#REF!</definedName>
    <definedName name="BEx7DKWUXEDIISSX4GDD4YYT887F" localSheetId="10" hidden="1">#REF!</definedName>
    <definedName name="BEx7DKWUXEDIISSX4GDD4YYT887F" localSheetId="7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hidden="1">#REF!</definedName>
    <definedName name="BEx7DMUYR2HC26WW7AOB1TULERMB" localSheetId="9" hidden="1">#REF!</definedName>
    <definedName name="BEx7DMUYR2HC26WW7AOB1TULERMB" localSheetId="6" hidden="1">#REF!</definedName>
    <definedName name="BEx7DMUYR2HC26WW7AOB1TULERMB" localSheetId="8" hidden="1">#REF!</definedName>
    <definedName name="BEx7DMUYR2HC26WW7AOB1TULERMB" localSheetId="10" hidden="1">#REF!</definedName>
    <definedName name="BEx7DMUYR2HC26WW7AOB1TULERMB" localSheetId="7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hidden="1">#REF!</definedName>
    <definedName name="BEx7DVJTRV44IMJIBFXELE67SZ7S" localSheetId="9" hidden="1">#REF!</definedName>
    <definedName name="BEx7DVJTRV44IMJIBFXELE67SZ7S" localSheetId="6" hidden="1">#REF!</definedName>
    <definedName name="BEx7DVJTRV44IMJIBFXELE67SZ7S" localSheetId="8" hidden="1">#REF!</definedName>
    <definedName name="BEx7DVJTRV44IMJIBFXELE67SZ7S" localSheetId="10" hidden="1">#REF!</definedName>
    <definedName name="BEx7DVJTRV44IMJIBFXELE67SZ7S" localSheetId="7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hidden="1">#REF!</definedName>
    <definedName name="BEx7DVUMFCI5INHMVFIJ44RTTSTT" localSheetId="9" hidden="1">#REF!</definedName>
    <definedName name="BEx7DVUMFCI5INHMVFIJ44RTTSTT" localSheetId="6" hidden="1">#REF!</definedName>
    <definedName name="BEx7DVUMFCI5INHMVFIJ44RTTSTT" localSheetId="8" hidden="1">#REF!</definedName>
    <definedName name="BEx7DVUMFCI5INHMVFIJ44RTTSTT" localSheetId="10" hidden="1">#REF!</definedName>
    <definedName name="BEx7DVUMFCI5INHMVFIJ44RTTSTT" localSheetId="7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hidden="1">#REF!</definedName>
    <definedName name="BEx7E2QT2U8THYOKBPXONB1B47WH" localSheetId="9" hidden="1">#REF!</definedName>
    <definedName name="BEx7E2QT2U8THYOKBPXONB1B47WH" localSheetId="6" hidden="1">#REF!</definedName>
    <definedName name="BEx7E2QT2U8THYOKBPXONB1B47WH" localSheetId="8" hidden="1">#REF!</definedName>
    <definedName name="BEx7E2QT2U8THYOKBPXONB1B47WH" localSheetId="10" hidden="1">#REF!</definedName>
    <definedName name="BEx7E2QT2U8THYOKBPXONB1B47WH" localSheetId="7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hidden="1">#REF!</definedName>
    <definedName name="BEx7E5QP7W6UKO74F5Y0VJ741HS5" localSheetId="9" hidden="1">#REF!</definedName>
    <definedName name="BEx7E5QP7W6UKO74F5Y0VJ741HS5" localSheetId="6" hidden="1">#REF!</definedName>
    <definedName name="BEx7E5QP7W6UKO74F5Y0VJ741HS5" localSheetId="8" hidden="1">#REF!</definedName>
    <definedName name="BEx7E5QP7W6UKO74F5Y0VJ741HS5" localSheetId="10" hidden="1">#REF!</definedName>
    <definedName name="BEx7E5QP7W6UKO74F5Y0VJ741HS5" localSheetId="7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hidden="1">#REF!</definedName>
    <definedName name="BEx7E66XF797M3VAMVIZK8WXZGRE" localSheetId="9" hidden="1">#REF!</definedName>
    <definedName name="BEx7E66XF797M3VAMVIZK8WXZGRE" localSheetId="6" hidden="1">#REF!</definedName>
    <definedName name="BEx7E66XF797M3VAMVIZK8WXZGRE" localSheetId="8" hidden="1">#REF!</definedName>
    <definedName name="BEx7E66XF797M3VAMVIZK8WXZGRE" localSheetId="10" hidden="1">#REF!</definedName>
    <definedName name="BEx7E66XF797M3VAMVIZK8WXZGRE" localSheetId="7" hidden="1">#REF!</definedName>
    <definedName name="BEx7E66XF797M3VAMVIZK8WXZGRE" localSheetId="11" hidden="1">#REF!</definedName>
    <definedName name="BEx7E66XF797M3VAMVIZK8WXZGRE" localSheetId="12" hidden="1">#REF!</definedName>
    <definedName name="BEx7E66XF797M3VAMVIZK8WXZGRE" hidden="1">#REF!</definedName>
    <definedName name="BEx7E6N29HGH3I47AFB2DCS6MVS6" localSheetId="9" hidden="1">#REF!</definedName>
    <definedName name="BEx7E6N29HGH3I47AFB2DCS6MVS6" localSheetId="6" hidden="1">#REF!</definedName>
    <definedName name="BEx7E6N29HGH3I47AFB2DCS6MVS6" localSheetId="8" hidden="1">#REF!</definedName>
    <definedName name="BEx7E6N29HGH3I47AFB2DCS6MVS6" localSheetId="10" hidden="1">#REF!</definedName>
    <definedName name="BEx7E6N29HGH3I47AFB2DCS6MVS6" localSheetId="7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hidden="1">#REF!</definedName>
    <definedName name="BEx7EBA8IYHQKT7IQAOAML660SYA" localSheetId="9" hidden="1">#REF!</definedName>
    <definedName name="BEx7EBA8IYHQKT7IQAOAML660SYA" localSheetId="6" hidden="1">#REF!</definedName>
    <definedName name="BEx7EBA8IYHQKT7IQAOAML660SYA" localSheetId="8" hidden="1">#REF!</definedName>
    <definedName name="BEx7EBA8IYHQKT7IQAOAML660SYA" localSheetId="10" hidden="1">#REF!</definedName>
    <definedName name="BEx7EBA8IYHQKT7IQAOAML660SYA" localSheetId="7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hidden="1">#REF!</definedName>
    <definedName name="BEx7EI6C8MCRZFEQYUBE5FSUTIHK" localSheetId="9" hidden="1">#REF!</definedName>
    <definedName name="BEx7EI6C8MCRZFEQYUBE5FSUTIHK" localSheetId="6" hidden="1">#REF!</definedName>
    <definedName name="BEx7EI6C8MCRZFEQYUBE5FSUTIHK" localSheetId="8" hidden="1">#REF!</definedName>
    <definedName name="BEx7EI6C8MCRZFEQYUBE5FSUTIHK" localSheetId="10" hidden="1">#REF!</definedName>
    <definedName name="BEx7EI6C8MCRZFEQYUBE5FSUTIHK" localSheetId="7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hidden="1">#REF!</definedName>
    <definedName name="BEx7EI6DL1Z6UWLFBXAKVGZTKHWJ" localSheetId="9" hidden="1">#REF!</definedName>
    <definedName name="BEx7EI6DL1Z6UWLFBXAKVGZTKHWJ" localSheetId="6" hidden="1">#REF!</definedName>
    <definedName name="BEx7EI6DL1Z6UWLFBXAKVGZTKHWJ" localSheetId="8" hidden="1">#REF!</definedName>
    <definedName name="BEx7EI6DL1Z6UWLFBXAKVGZTKHWJ" localSheetId="10" hidden="1">#REF!</definedName>
    <definedName name="BEx7EI6DL1Z6UWLFBXAKVGZTKHWJ" localSheetId="7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hidden="1">#REF!</definedName>
    <definedName name="BEx7EJZ3R80ES0ROU6ECA8B9SIBT" localSheetId="9" hidden="1">#REF!</definedName>
    <definedName name="BEx7EJZ3R80ES0ROU6ECA8B9SIBT" localSheetId="8" hidden="1">#REF!</definedName>
    <definedName name="BEx7EJZ3R80ES0ROU6ECA8B9SIBT" localSheetId="10" hidden="1">#REF!</definedName>
    <definedName name="BEx7EJZ3R80ES0ROU6ECA8B9SIBT" localSheetId="7" hidden="1">#REF!</definedName>
    <definedName name="BEx7EJZ3R80ES0ROU6ECA8B9SIBT" localSheetId="11" hidden="1">#REF!</definedName>
    <definedName name="BEx7EJZ3R80ES0ROU6ECA8B9SIBT" localSheetId="12" hidden="1">#REF!</definedName>
    <definedName name="BEx7EJZ3R80ES0ROU6ECA8B9SIBT" hidden="1">#REF!</definedName>
    <definedName name="BEx7EQKHX7GZYOLXRDU534TT4H64" localSheetId="9" hidden="1">#REF!</definedName>
    <definedName name="BEx7EQKHX7GZYOLXRDU534TT4H64" localSheetId="6" hidden="1">#REF!</definedName>
    <definedName name="BEx7EQKHX7GZYOLXRDU534TT4H64" localSheetId="8" hidden="1">#REF!</definedName>
    <definedName name="BEx7EQKHX7GZYOLXRDU534TT4H64" localSheetId="10" hidden="1">#REF!</definedName>
    <definedName name="BEx7EQKHX7GZYOLXRDU534TT4H64" localSheetId="7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hidden="1">#REF!</definedName>
    <definedName name="BEx7ERM6499BJKCAJ9DPN8MU140B" hidden="1">'[3]Bud Mth'!$F$10:$G$10</definedName>
    <definedName name="BEx7ETV6L1TM7JSXJIGK3FC6RVZW" localSheetId="9" hidden="1">#REF!</definedName>
    <definedName name="BEx7ETV6L1TM7JSXJIGK3FC6RVZW" localSheetId="6" hidden="1">#REF!</definedName>
    <definedName name="BEx7ETV6L1TM7JSXJIGK3FC6RVZW" localSheetId="8" hidden="1">#REF!</definedName>
    <definedName name="BEx7ETV6L1TM7JSXJIGK3FC6RVZW" localSheetId="10" hidden="1">#REF!</definedName>
    <definedName name="BEx7ETV6L1TM7JSXJIGK3FC6RVZW" localSheetId="7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hidden="1">#REF!</definedName>
    <definedName name="BEx7EYYLHMBYQTH6I377FCQS7CSX" localSheetId="9" hidden="1">#REF!</definedName>
    <definedName name="BEx7EYYLHMBYQTH6I377FCQS7CSX" localSheetId="6" hidden="1">#REF!</definedName>
    <definedName name="BEx7EYYLHMBYQTH6I377FCQS7CSX" localSheetId="8" hidden="1">#REF!</definedName>
    <definedName name="BEx7EYYLHMBYQTH6I377FCQS7CSX" localSheetId="10" hidden="1">#REF!</definedName>
    <definedName name="BEx7EYYLHMBYQTH6I377FCQS7CSX" localSheetId="7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hidden="1">#REF!</definedName>
    <definedName name="BEx7FCLG1RYI2SNOU1Y2GQZNZSWA" localSheetId="9" hidden="1">#REF!</definedName>
    <definedName name="BEx7FCLG1RYI2SNOU1Y2GQZNZSWA" localSheetId="6" hidden="1">#REF!</definedName>
    <definedName name="BEx7FCLG1RYI2SNOU1Y2GQZNZSWA" localSheetId="8" hidden="1">#REF!</definedName>
    <definedName name="BEx7FCLG1RYI2SNOU1Y2GQZNZSWA" localSheetId="10" hidden="1">#REF!</definedName>
    <definedName name="BEx7FCLG1RYI2SNOU1Y2GQZNZSWA" localSheetId="7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hidden="1">#REF!</definedName>
    <definedName name="BEx7FD1P2YDISQM4TTRYZB37K00O" hidden="1">'[3]Bud Mth'!$I$7:$J$7</definedName>
    <definedName name="BEx7FN32ZGWOAA4TTH79KINTDWR9" localSheetId="9" hidden="1">#REF!</definedName>
    <definedName name="BEx7FN32ZGWOAA4TTH79KINTDWR9" localSheetId="6" hidden="1">#REF!</definedName>
    <definedName name="BEx7FN32ZGWOAA4TTH79KINTDWR9" localSheetId="8" hidden="1">#REF!</definedName>
    <definedName name="BEx7FN32ZGWOAA4TTH79KINTDWR9" localSheetId="10" hidden="1">#REF!</definedName>
    <definedName name="BEx7FN32ZGWOAA4TTH79KINTDWR9" localSheetId="7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hidden="1">#REF!</definedName>
    <definedName name="BEx7FNZGQ0VCWWF19YFCJLIX3Q9Z" localSheetId="9" hidden="1">#REF!</definedName>
    <definedName name="BEx7FNZGQ0VCWWF19YFCJLIX3Q9Z" localSheetId="8" hidden="1">#REF!</definedName>
    <definedName name="BEx7FNZGQ0VCWWF19YFCJLIX3Q9Z" localSheetId="10" hidden="1">#REF!</definedName>
    <definedName name="BEx7FNZGQ0VCWWF19YFCJLIX3Q9Z" localSheetId="7" hidden="1">#REF!</definedName>
    <definedName name="BEx7FNZGQ0VCWWF19YFCJLIX3Q9Z" localSheetId="11" hidden="1">#REF!</definedName>
    <definedName name="BEx7FNZGQ0VCWWF19YFCJLIX3Q9Z" localSheetId="12" hidden="1">#REF!</definedName>
    <definedName name="BEx7FNZGQ0VCWWF19YFCJLIX3Q9Z" hidden="1">#REF!</definedName>
    <definedName name="BEx7FOFQ7MR21UZFTP7X4HI7UWRR" localSheetId="9" hidden="1">#REF!</definedName>
    <definedName name="BEx7FOFQ7MR21UZFTP7X4HI7UWRR" localSheetId="8" hidden="1">#REF!</definedName>
    <definedName name="BEx7FOFQ7MR21UZFTP7X4HI7UWRR" localSheetId="10" hidden="1">#REF!</definedName>
    <definedName name="BEx7FOFQ7MR21UZFTP7X4HI7UWRR" localSheetId="7" hidden="1">#REF!</definedName>
    <definedName name="BEx7FOFQ7MR21UZFTP7X4HI7UWRR" localSheetId="11" hidden="1">#REF!</definedName>
    <definedName name="BEx7FOFQ7MR21UZFTP7X4HI7UWRR" localSheetId="12" hidden="1">#REF!</definedName>
    <definedName name="BEx7FOFQ7MR21UZFTP7X4HI7UWRR" hidden="1">#REF!</definedName>
    <definedName name="BEx7FR4URE9JGYPRM3MLD382WK8J" localSheetId="9" hidden="1">#REF!</definedName>
    <definedName name="BEx7FR4URE9JGYPRM3MLD382WK8J" localSheetId="8" hidden="1">#REF!</definedName>
    <definedName name="BEx7FR4URE9JGYPRM3MLD382WK8J" localSheetId="10" hidden="1">#REF!</definedName>
    <definedName name="BEx7FR4URE9JGYPRM3MLD382WK8J" localSheetId="7" hidden="1">#REF!</definedName>
    <definedName name="BEx7FR4URE9JGYPRM3MLD382WK8J" localSheetId="11" hidden="1">#REF!</definedName>
    <definedName name="BEx7FR4URE9JGYPRM3MLD382WK8J" localSheetId="12" hidden="1">#REF!</definedName>
    <definedName name="BEx7FR4URE9JGYPRM3MLD382WK8J" hidden="1">#REF!</definedName>
    <definedName name="BEx7G82CKM3NIY1PHNFK28M09PCH" localSheetId="9" hidden="1">#REF!</definedName>
    <definedName name="BEx7G82CKM3NIY1PHNFK28M09PCH" localSheetId="6" hidden="1">#REF!</definedName>
    <definedName name="BEx7G82CKM3NIY1PHNFK28M09PCH" localSheetId="8" hidden="1">#REF!</definedName>
    <definedName name="BEx7G82CKM3NIY1PHNFK28M09PCH" localSheetId="10" hidden="1">#REF!</definedName>
    <definedName name="BEx7G82CKM3NIY1PHNFK28M09PCH" localSheetId="7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hidden="1">#REF!</definedName>
    <definedName name="BEx7GR3ENYWRXXS5IT0UMEGOLGUH" localSheetId="9" hidden="1">#REF!</definedName>
    <definedName name="BEx7GR3ENYWRXXS5IT0UMEGOLGUH" localSheetId="6" hidden="1">#REF!</definedName>
    <definedName name="BEx7GR3ENYWRXXS5IT0UMEGOLGUH" localSheetId="8" hidden="1">#REF!</definedName>
    <definedName name="BEx7GR3ENYWRXXS5IT0UMEGOLGUH" localSheetId="10" hidden="1">#REF!</definedName>
    <definedName name="BEx7GR3ENYWRXXS5IT0UMEGOLGUH" localSheetId="7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hidden="1">#REF!</definedName>
    <definedName name="BEx7GSAL6P7TASL8MB63RFST1LJL" localSheetId="9" hidden="1">#REF!</definedName>
    <definedName name="BEx7GSAL6P7TASL8MB63RFST1LJL" localSheetId="6" hidden="1">#REF!</definedName>
    <definedName name="BEx7GSAL6P7TASL8MB63RFST1LJL" localSheetId="8" hidden="1">#REF!</definedName>
    <definedName name="BEx7GSAL6P7TASL8MB63RFST1LJL" localSheetId="10" hidden="1">#REF!</definedName>
    <definedName name="BEx7GSAL6P7TASL8MB63RFST1LJL" localSheetId="7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hidden="1">#REF!</definedName>
    <definedName name="BEx7GTN79OJWGSCA62UELE41F0A6" hidden="1">'[2]Reco Sheet for Fcast'!$E$1</definedName>
    <definedName name="BEx7GVL9Q9Y42HM9J5HS29C2THLZ" localSheetId="9" hidden="1">#REF!</definedName>
    <definedName name="BEx7GVL9Q9Y42HM9J5HS29C2THLZ" localSheetId="8" hidden="1">#REF!</definedName>
    <definedName name="BEx7GVL9Q9Y42HM9J5HS29C2THLZ" localSheetId="10" hidden="1">#REF!</definedName>
    <definedName name="BEx7GVL9Q9Y42HM9J5HS29C2THLZ" localSheetId="7" hidden="1">#REF!</definedName>
    <definedName name="BEx7GVL9Q9Y42HM9J5HS29C2THLZ" localSheetId="11" hidden="1">#REF!</definedName>
    <definedName name="BEx7GVL9Q9Y42HM9J5HS29C2THLZ" localSheetId="12" hidden="1">#REF!</definedName>
    <definedName name="BEx7GVL9Q9Y42HM9J5HS29C2THLZ" hidden="1">#REF!</definedName>
    <definedName name="BEx7H0JD6I5I8WQLLWOYWY5YWPQE" localSheetId="9" hidden="1">#REF!</definedName>
    <definedName name="BEx7H0JD6I5I8WQLLWOYWY5YWPQE" localSheetId="6" hidden="1">#REF!</definedName>
    <definedName name="BEx7H0JD6I5I8WQLLWOYWY5YWPQE" localSheetId="8" hidden="1">#REF!</definedName>
    <definedName name="BEx7H0JD6I5I8WQLLWOYWY5YWPQE" localSheetId="10" hidden="1">#REF!</definedName>
    <definedName name="BEx7H0JD6I5I8WQLLWOYWY5YWPQE" localSheetId="7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hidden="1">#REF!</definedName>
    <definedName name="BEx7H14XCXH7WEXEY1HVO53A6AGH" localSheetId="9" hidden="1">#REF!</definedName>
    <definedName name="BEx7H14XCXH7WEXEY1HVO53A6AGH" localSheetId="6" hidden="1">#REF!</definedName>
    <definedName name="BEx7H14XCXH7WEXEY1HVO53A6AGH" localSheetId="8" hidden="1">#REF!</definedName>
    <definedName name="BEx7H14XCXH7WEXEY1HVO53A6AGH" localSheetId="10" hidden="1">#REF!</definedName>
    <definedName name="BEx7H14XCXH7WEXEY1HVO53A6AGH" localSheetId="7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hidden="1">#REF!</definedName>
    <definedName name="BEx7HGVBEF4LEIF6RC14N3PSU461" localSheetId="9" hidden="1">#REF!</definedName>
    <definedName name="BEx7HGVBEF4LEIF6RC14N3PSU461" localSheetId="6" hidden="1">#REF!</definedName>
    <definedName name="BEx7HGVBEF4LEIF6RC14N3PSU461" localSheetId="8" hidden="1">#REF!</definedName>
    <definedName name="BEx7HGVBEF4LEIF6RC14N3PSU461" localSheetId="10" hidden="1">#REF!</definedName>
    <definedName name="BEx7HGVBEF4LEIF6RC14N3PSU461" localSheetId="7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hidden="1">#REF!</definedName>
    <definedName name="BEx7HL7W9TZ7FC8JOMGNE06BJAQG" localSheetId="9" hidden="1">#REF!</definedName>
    <definedName name="BEx7HL7W9TZ7FC8JOMGNE06BJAQG" localSheetId="8" hidden="1">#REF!</definedName>
    <definedName name="BEx7HL7W9TZ7FC8JOMGNE06BJAQG" localSheetId="10" hidden="1">#REF!</definedName>
    <definedName name="BEx7HL7W9TZ7FC8JOMGNE06BJAQG" localSheetId="7" hidden="1">#REF!</definedName>
    <definedName name="BEx7HL7W9TZ7FC8JOMGNE06BJAQG" localSheetId="11" hidden="1">#REF!</definedName>
    <definedName name="BEx7HL7W9TZ7FC8JOMGNE06BJAQG" localSheetId="12" hidden="1">#REF!</definedName>
    <definedName name="BEx7HL7W9TZ7FC8JOMGNE06BJAQG" hidden="1">#REF!</definedName>
    <definedName name="BEx7HQ5T9FZ42QWS09UO4DT42Y0R" localSheetId="9" hidden="1">#REF!</definedName>
    <definedName name="BEx7HQ5T9FZ42QWS09UO4DT42Y0R" localSheetId="6" hidden="1">#REF!</definedName>
    <definedName name="BEx7HQ5T9FZ42QWS09UO4DT42Y0R" localSheetId="8" hidden="1">#REF!</definedName>
    <definedName name="BEx7HQ5T9FZ42QWS09UO4DT42Y0R" localSheetId="10" hidden="1">#REF!</definedName>
    <definedName name="BEx7HQ5T9FZ42QWS09UO4DT42Y0R" localSheetId="7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hidden="1">#REF!</definedName>
    <definedName name="BEx7HRCZE3CVGON1HV07MT5MNDZ3" localSheetId="9" hidden="1">#REF!</definedName>
    <definedName name="BEx7HRCZE3CVGON1HV07MT5MNDZ3" localSheetId="6" hidden="1">#REF!</definedName>
    <definedName name="BEx7HRCZE3CVGON1HV07MT5MNDZ3" localSheetId="8" hidden="1">#REF!</definedName>
    <definedName name="BEx7HRCZE3CVGON1HV07MT5MNDZ3" localSheetId="10" hidden="1">#REF!</definedName>
    <definedName name="BEx7HRCZE3CVGON1HV07MT5MNDZ3" localSheetId="7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hidden="1">#REF!</definedName>
    <definedName name="BEx7HWGE2CANG5M17X4C8YNC3N8F" localSheetId="9" hidden="1">#REF!</definedName>
    <definedName name="BEx7HWGE2CANG5M17X4C8YNC3N8F" localSheetId="6" hidden="1">#REF!</definedName>
    <definedName name="BEx7HWGE2CANG5M17X4C8YNC3N8F" localSheetId="8" hidden="1">#REF!</definedName>
    <definedName name="BEx7HWGE2CANG5M17X4C8YNC3N8F" localSheetId="10" hidden="1">#REF!</definedName>
    <definedName name="BEx7HWGE2CANG5M17X4C8YNC3N8F" localSheetId="7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hidden="1">#REF!</definedName>
    <definedName name="BEx7I6CGOHKENN6FQSZ71W7YMB9C" localSheetId="9" hidden="1">#REF!</definedName>
    <definedName name="BEx7I6CGOHKENN6FQSZ71W7YMB9C" localSheetId="8" hidden="1">#REF!</definedName>
    <definedName name="BEx7I6CGOHKENN6FQSZ71W7YMB9C" localSheetId="10" hidden="1">#REF!</definedName>
    <definedName name="BEx7I6CGOHKENN6FQSZ71W7YMB9C" localSheetId="7" hidden="1">#REF!</definedName>
    <definedName name="BEx7I6CGOHKENN6FQSZ71W7YMB9C" localSheetId="11" hidden="1">#REF!</definedName>
    <definedName name="BEx7I6CGOHKENN6FQSZ71W7YMB9C" localSheetId="12" hidden="1">#REF!</definedName>
    <definedName name="BEx7I6CGOHKENN6FQSZ71W7YMB9C" hidden="1">#REF!</definedName>
    <definedName name="BEx7IBVYN47SFZIA0K4MDKQZNN9V" localSheetId="9" hidden="1">#REF!</definedName>
    <definedName name="BEx7IBVYN47SFZIA0K4MDKQZNN9V" localSheetId="6" hidden="1">#REF!</definedName>
    <definedName name="BEx7IBVYN47SFZIA0K4MDKQZNN9V" localSheetId="8" hidden="1">#REF!</definedName>
    <definedName name="BEx7IBVYN47SFZIA0K4MDKQZNN9V" localSheetId="10" hidden="1">#REF!</definedName>
    <definedName name="BEx7IBVYN47SFZIA0K4MDKQZNN9V" localSheetId="7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hidden="1">#REF!</definedName>
    <definedName name="BEx7IV2IJ5WT7UC0UG7WP0WF2JZI" localSheetId="9" hidden="1">#REF!</definedName>
    <definedName name="BEx7IV2IJ5WT7UC0UG7WP0WF2JZI" localSheetId="6" hidden="1">#REF!</definedName>
    <definedName name="BEx7IV2IJ5WT7UC0UG7WP0WF2JZI" localSheetId="8" hidden="1">#REF!</definedName>
    <definedName name="BEx7IV2IJ5WT7UC0UG7WP0WF2JZI" localSheetId="10" hidden="1">#REF!</definedName>
    <definedName name="BEx7IV2IJ5WT7UC0UG7WP0WF2JZI" localSheetId="7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hidden="1">#REF!</definedName>
    <definedName name="BEx7IXGU74GE5E4S6W4Z13AR092Y" localSheetId="9" hidden="1">#REF!</definedName>
    <definedName name="BEx7IXGU74GE5E4S6W4Z13AR092Y" localSheetId="6" hidden="1">#REF!</definedName>
    <definedName name="BEx7IXGU74GE5E4S6W4Z13AR092Y" localSheetId="8" hidden="1">#REF!</definedName>
    <definedName name="BEx7IXGU74GE5E4S6W4Z13AR092Y" localSheetId="10" hidden="1">#REF!</definedName>
    <definedName name="BEx7IXGU74GE5E4S6W4Z13AR092Y" localSheetId="7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hidden="1">#REF!</definedName>
    <definedName name="BEx7J4YL8Q3BI1MLH16YYQ18IJRD" localSheetId="9" hidden="1">#REF!</definedName>
    <definedName name="BEx7J4YL8Q3BI1MLH16YYQ18IJRD" localSheetId="6" hidden="1">#REF!</definedName>
    <definedName name="BEx7J4YL8Q3BI1MLH16YYQ18IJRD" localSheetId="8" hidden="1">#REF!</definedName>
    <definedName name="BEx7J4YL8Q3BI1MLH16YYQ18IJRD" localSheetId="10" hidden="1">#REF!</definedName>
    <definedName name="BEx7J4YL8Q3BI1MLH16YYQ18IJRD" localSheetId="7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hidden="1">#REF!</definedName>
    <definedName name="BEx7JH3HGBPI07OHZ5LFYK0UFZQR" localSheetId="9" hidden="1">#REF!</definedName>
    <definedName name="BEx7JH3HGBPI07OHZ5LFYK0UFZQR" localSheetId="6" hidden="1">#REF!</definedName>
    <definedName name="BEx7JH3HGBPI07OHZ5LFYK0UFZQR" localSheetId="8" hidden="1">#REF!</definedName>
    <definedName name="BEx7JH3HGBPI07OHZ5LFYK0UFZQR" localSheetId="10" hidden="1">#REF!</definedName>
    <definedName name="BEx7JH3HGBPI07OHZ5LFYK0UFZQR" localSheetId="7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hidden="1">#REF!</definedName>
    <definedName name="BEx7JV194190CNM6WWGQ3UBJ3CHH" localSheetId="9" hidden="1">#REF!</definedName>
    <definedName name="BEx7JV194190CNM6WWGQ3UBJ3CHH" localSheetId="6" hidden="1">#REF!</definedName>
    <definedName name="BEx7JV194190CNM6WWGQ3UBJ3CHH" localSheetId="8" hidden="1">#REF!</definedName>
    <definedName name="BEx7JV194190CNM6WWGQ3UBJ3CHH" localSheetId="10" hidden="1">#REF!</definedName>
    <definedName name="BEx7JV194190CNM6WWGQ3UBJ3CHH" localSheetId="7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hidden="1">#REF!</definedName>
    <definedName name="BEx7JW2YB57L6MPYI5CXCAC5VO24" localSheetId="9" hidden="1">#REF!</definedName>
    <definedName name="BEx7JW2YB57L6MPYI5CXCAC5VO24" localSheetId="8" hidden="1">#REF!</definedName>
    <definedName name="BEx7JW2YB57L6MPYI5CXCAC5VO24" localSheetId="10" hidden="1">#REF!</definedName>
    <definedName name="BEx7JW2YB57L6MPYI5CXCAC5VO24" localSheetId="7" hidden="1">#REF!</definedName>
    <definedName name="BEx7JW2YB57L6MPYI5CXCAC5VO24" localSheetId="11" hidden="1">#REF!</definedName>
    <definedName name="BEx7JW2YB57L6MPYI5CXCAC5VO24" localSheetId="12" hidden="1">#REF!</definedName>
    <definedName name="BEx7JW2YB57L6MPYI5CXCAC5VO24" hidden="1">#REF!</definedName>
    <definedName name="BEx7K7GZ607XQOGB81A1HINBTGOZ" localSheetId="9" hidden="1">#REF!</definedName>
    <definedName name="BEx7K7GZ607XQOGB81A1HINBTGOZ" localSheetId="6" hidden="1">#REF!</definedName>
    <definedName name="BEx7K7GZ607XQOGB81A1HINBTGOZ" localSheetId="8" hidden="1">#REF!</definedName>
    <definedName name="BEx7K7GZ607XQOGB81A1HINBTGOZ" localSheetId="10" hidden="1">#REF!</definedName>
    <definedName name="BEx7K7GZ607XQOGB81A1HINBTGOZ" localSheetId="7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hidden="1">#REF!</definedName>
    <definedName name="BEx7KEYPBDXSNROH8M6CDCBN6B50" localSheetId="9" hidden="1">#REF!</definedName>
    <definedName name="BEx7KEYPBDXSNROH8M6CDCBN6B50" localSheetId="6" hidden="1">#REF!</definedName>
    <definedName name="BEx7KEYPBDXSNROH8M6CDCBN6B50" localSheetId="8" hidden="1">#REF!</definedName>
    <definedName name="BEx7KEYPBDXSNROH8M6CDCBN6B50" localSheetId="10" hidden="1">#REF!</definedName>
    <definedName name="BEx7KEYPBDXSNROH8M6CDCBN6B50" localSheetId="7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hidden="1">#REF!</definedName>
    <definedName name="BEx7KSAS8BZT6H8OQCZ5DNSTMO07" localSheetId="9" hidden="1">#REF!</definedName>
    <definedName name="BEx7KSAS8BZT6H8OQCZ5DNSTMO07" localSheetId="6" hidden="1">#REF!</definedName>
    <definedName name="BEx7KSAS8BZT6H8OQCZ5DNSTMO07" localSheetId="8" hidden="1">#REF!</definedName>
    <definedName name="BEx7KSAS8BZT6H8OQCZ5DNSTMO07" localSheetId="10" hidden="1">#REF!</definedName>
    <definedName name="BEx7KSAS8BZT6H8OQCZ5DNSTMO07" localSheetId="7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hidden="1">#REF!</definedName>
    <definedName name="BEx7KWHTBD21COXVI4HNEQH0Z3L8" localSheetId="9" hidden="1">#REF!</definedName>
    <definedName name="BEx7KWHTBD21COXVI4HNEQH0Z3L8" localSheetId="6" hidden="1">#REF!</definedName>
    <definedName name="BEx7KWHTBD21COXVI4HNEQH0Z3L8" localSheetId="8" hidden="1">#REF!</definedName>
    <definedName name="BEx7KWHTBD21COXVI4HNEQH0Z3L8" localSheetId="10" hidden="1">#REF!</definedName>
    <definedName name="BEx7KWHTBD21COXVI4HNEQH0Z3L8" localSheetId="7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hidden="1">#REF!</definedName>
    <definedName name="BEx7KXUGRMRSUXCM97Z7VRZQ9JH2" localSheetId="9" hidden="1">#REF!</definedName>
    <definedName name="BEx7KXUGRMRSUXCM97Z7VRZQ9JH2" localSheetId="6" hidden="1">#REF!</definedName>
    <definedName name="BEx7KXUGRMRSUXCM97Z7VRZQ9JH2" localSheetId="8" hidden="1">#REF!</definedName>
    <definedName name="BEx7KXUGRMRSUXCM97Z7VRZQ9JH2" localSheetId="10" hidden="1">#REF!</definedName>
    <definedName name="BEx7KXUGRMRSUXCM97Z7VRZQ9JH2" localSheetId="7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hidden="1">#REF!</definedName>
    <definedName name="BEx7L5C6U8MP6IZ67BD649WQYJEK" localSheetId="9" hidden="1">#REF!</definedName>
    <definedName name="BEx7L5C6U8MP6IZ67BD649WQYJEK" localSheetId="6" hidden="1">#REF!</definedName>
    <definedName name="BEx7L5C6U8MP6IZ67BD649WQYJEK" localSheetId="8" hidden="1">#REF!</definedName>
    <definedName name="BEx7L5C6U8MP6IZ67BD649WQYJEK" localSheetId="10" hidden="1">#REF!</definedName>
    <definedName name="BEx7L5C6U8MP6IZ67BD649WQYJEK" localSheetId="7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hidden="1">#REF!</definedName>
    <definedName name="BEx7L8HEYEVTATR0OG5JJO647KNI" localSheetId="9" hidden="1">#REF!</definedName>
    <definedName name="BEx7L8HEYEVTATR0OG5JJO647KNI" localSheetId="6" hidden="1">#REF!</definedName>
    <definedName name="BEx7L8HEYEVTATR0OG5JJO647KNI" localSheetId="8" hidden="1">#REF!</definedName>
    <definedName name="BEx7L8HEYEVTATR0OG5JJO647KNI" localSheetId="10" hidden="1">#REF!</definedName>
    <definedName name="BEx7L8HEYEVTATR0OG5JJO647KNI" localSheetId="7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hidden="1">#REF!</definedName>
    <definedName name="BEx7L8XOV64OMS15ZFURFEUXLMWF" localSheetId="9" hidden="1">#REF!</definedName>
    <definedName name="BEx7L8XOV64OMS15ZFURFEUXLMWF" localSheetId="6" hidden="1">#REF!</definedName>
    <definedName name="BEx7L8XOV64OMS15ZFURFEUXLMWF" localSheetId="8" hidden="1">#REF!</definedName>
    <definedName name="BEx7L8XOV64OMS15ZFURFEUXLMWF" localSheetId="10" hidden="1">#REF!</definedName>
    <definedName name="BEx7L8XOV64OMS15ZFURFEUXLMWF" localSheetId="7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hidden="1">#REF!</definedName>
    <definedName name="BEx7LRNWHYRP8KY04FDJ7BHTLOMC" localSheetId="9" hidden="1">#REF!</definedName>
    <definedName name="BEx7LRNWHYRP8KY04FDJ7BHTLOMC" localSheetId="8" hidden="1">#REF!</definedName>
    <definedName name="BEx7LRNWHYRP8KY04FDJ7BHTLOMC" localSheetId="10" hidden="1">#REF!</definedName>
    <definedName name="BEx7LRNWHYRP8KY04FDJ7BHTLOMC" localSheetId="7" hidden="1">#REF!</definedName>
    <definedName name="BEx7LRNWHYRP8KY04FDJ7BHTLOMC" localSheetId="11" hidden="1">#REF!</definedName>
    <definedName name="BEx7LRNWHYRP8KY04FDJ7BHTLOMC" localSheetId="12" hidden="1">#REF!</definedName>
    <definedName name="BEx7LRNWHYRP8KY04FDJ7BHTLOMC" hidden="1">#REF!</definedName>
    <definedName name="BEx7M31Y2N8JAG2EB1IU8NFLF3KM" localSheetId="9" hidden="1">#REF!</definedName>
    <definedName name="BEx7M31Y2N8JAG2EB1IU8NFLF3KM" localSheetId="8" hidden="1">#REF!</definedName>
    <definedName name="BEx7M31Y2N8JAG2EB1IU8NFLF3KM" localSheetId="10" hidden="1">#REF!</definedName>
    <definedName name="BEx7M31Y2N8JAG2EB1IU8NFLF3KM" localSheetId="7" hidden="1">#REF!</definedName>
    <definedName name="BEx7M31Y2N8JAG2EB1IU8NFLF3KM" localSheetId="11" hidden="1">#REF!</definedName>
    <definedName name="BEx7M31Y2N8JAG2EB1IU8NFLF3KM" localSheetId="12" hidden="1">#REF!</definedName>
    <definedName name="BEx7M31Y2N8JAG2EB1IU8NFLF3KM" hidden="1">#REF!</definedName>
    <definedName name="BEx7MAUI1JJFDIJGDW4RWY5384LY" localSheetId="9" hidden="1">#REF!</definedName>
    <definedName name="BEx7MAUI1JJFDIJGDW4RWY5384LY" localSheetId="6" hidden="1">#REF!</definedName>
    <definedName name="BEx7MAUI1JJFDIJGDW4RWY5384LY" localSheetId="8" hidden="1">#REF!</definedName>
    <definedName name="BEx7MAUI1JJFDIJGDW4RWY5384LY" localSheetId="10" hidden="1">#REF!</definedName>
    <definedName name="BEx7MAUI1JJFDIJGDW4RWY5384LY" localSheetId="7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hidden="1">#REF!</definedName>
    <definedName name="BEx7MJZO3UKAMJ53UWOJ5ZD4GGMQ" localSheetId="9" hidden="1">#REF!</definedName>
    <definedName name="BEx7MJZO3UKAMJ53UWOJ5ZD4GGMQ" localSheetId="6" hidden="1">#REF!</definedName>
    <definedName name="BEx7MJZO3UKAMJ53UWOJ5ZD4GGMQ" localSheetId="8" hidden="1">#REF!</definedName>
    <definedName name="BEx7MJZO3UKAMJ53UWOJ5ZD4GGMQ" localSheetId="10" hidden="1">#REF!</definedName>
    <definedName name="BEx7MJZO3UKAMJ53UWOJ5ZD4GGMQ" localSheetId="7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hidden="1">#REF!</definedName>
    <definedName name="BEx7MT4MFNXIVQGAT6D971GZW7CA" localSheetId="9" hidden="1">#REF!</definedName>
    <definedName name="BEx7MT4MFNXIVQGAT6D971GZW7CA" localSheetId="6" hidden="1">#REF!</definedName>
    <definedName name="BEx7MT4MFNXIVQGAT6D971GZW7CA" localSheetId="8" hidden="1">#REF!</definedName>
    <definedName name="BEx7MT4MFNXIVQGAT6D971GZW7CA" localSheetId="10" hidden="1">#REF!</definedName>
    <definedName name="BEx7MT4MFNXIVQGAT6D971GZW7CA" localSheetId="7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hidden="1">#REF!</definedName>
    <definedName name="BEx7NFB22WBK00BOG2H7GYRN05R1" hidden="1">'[3]Bud Mth'!$F$9:$G$9</definedName>
    <definedName name="BEx7NI062THZAM6I8AJWTFJL91CS" localSheetId="9" hidden="1">#REF!</definedName>
    <definedName name="BEx7NI062THZAM6I8AJWTFJL91CS" localSheetId="6" hidden="1">#REF!</definedName>
    <definedName name="BEx7NI062THZAM6I8AJWTFJL91CS" localSheetId="8" hidden="1">#REF!</definedName>
    <definedName name="BEx7NI062THZAM6I8AJWTFJL91CS" localSheetId="10" hidden="1">#REF!</definedName>
    <definedName name="BEx7NI062THZAM6I8AJWTFJL91CS" localSheetId="7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hidden="1">#REF!</definedName>
    <definedName name="BEx900ACZ0V1VYSC0W43QEUHOVZS" hidden="1">'[2]Reco Sheet for Fcast'!$F$10:$G$10</definedName>
    <definedName name="BEx904S75BPRYMHF0083JF7ES4NG" localSheetId="9" hidden="1">#REF!</definedName>
    <definedName name="BEx904S75BPRYMHF0083JF7ES4NG" localSheetId="6" hidden="1">#REF!</definedName>
    <definedName name="BEx904S75BPRYMHF0083JF7ES4NG" localSheetId="8" hidden="1">#REF!</definedName>
    <definedName name="BEx904S75BPRYMHF0083JF7ES4NG" localSheetId="10" hidden="1">#REF!</definedName>
    <definedName name="BEx904S75BPRYMHF0083JF7ES4NG" localSheetId="7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hidden="1">#REF!</definedName>
    <definedName name="BEx90HDD4RWF7JZGA8GCGG7D63MG" localSheetId="9" hidden="1">#REF!</definedName>
    <definedName name="BEx90HDD4RWF7JZGA8GCGG7D63MG" localSheetId="6" hidden="1">#REF!</definedName>
    <definedName name="BEx90HDD4RWF7JZGA8GCGG7D63MG" localSheetId="8" hidden="1">#REF!</definedName>
    <definedName name="BEx90HDD4RWF7JZGA8GCGG7D63MG" localSheetId="10" hidden="1">#REF!</definedName>
    <definedName name="BEx90HDD4RWF7JZGA8GCGG7D63MG" localSheetId="7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hidden="1">#REF!</definedName>
    <definedName name="BEx90LPR7EPY9B2HQPUT8UY7S0EO" hidden="1">'[2]Reco Sheet for Fcast'!$F$11:$G$11</definedName>
    <definedName name="BEx90MRLWS6FB594ILJK19K8D4LQ" localSheetId="9" hidden="1">#REF!</definedName>
    <definedName name="BEx90MRLWS6FB594ILJK19K8D4LQ" localSheetId="8" hidden="1">#REF!</definedName>
    <definedName name="BEx90MRLWS6FB594ILJK19K8D4LQ" localSheetId="10" hidden="1">#REF!</definedName>
    <definedName name="BEx90MRLWS6FB594ILJK19K8D4LQ" localSheetId="7" hidden="1">#REF!</definedName>
    <definedName name="BEx90MRLWS6FB594ILJK19K8D4LQ" localSheetId="11" hidden="1">#REF!</definedName>
    <definedName name="BEx90MRLWS6FB594ILJK19K8D4LQ" localSheetId="12" hidden="1">#REF!</definedName>
    <definedName name="BEx90MRLWS6FB594ILJK19K8D4LQ" hidden="1">#REF!</definedName>
    <definedName name="BEx90VGH5H09ON2QXYC9WIIEU98T" localSheetId="9" hidden="1">#REF!</definedName>
    <definedName name="BEx90VGH5H09ON2QXYC9WIIEU98T" localSheetId="6" hidden="1">#REF!</definedName>
    <definedName name="BEx90VGH5H09ON2QXYC9WIIEU98T" localSheetId="8" hidden="1">#REF!</definedName>
    <definedName name="BEx90VGH5H09ON2QXYC9WIIEU98T" localSheetId="10" hidden="1">#REF!</definedName>
    <definedName name="BEx90VGH5H09ON2QXYC9WIIEU98T" localSheetId="7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hidden="1">#REF!</definedName>
    <definedName name="BEx9175B70QXYAU5A8DJPGZQ46L9" localSheetId="9" hidden="1">#REF!</definedName>
    <definedName name="BEx9175B70QXYAU5A8DJPGZQ46L9" localSheetId="6" hidden="1">#REF!</definedName>
    <definedName name="BEx9175B70QXYAU5A8DJPGZQ46L9" localSheetId="8" hidden="1">#REF!</definedName>
    <definedName name="BEx9175B70QXYAU5A8DJPGZQ46L9" localSheetId="10" hidden="1">#REF!</definedName>
    <definedName name="BEx9175B70QXYAU5A8DJPGZQ46L9" localSheetId="7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hidden="1">#REF!</definedName>
    <definedName name="BEx91AQQRTV87AO27VWHSFZAD4ZR" localSheetId="9" hidden="1">#REF!</definedName>
    <definedName name="BEx91AQQRTV87AO27VWHSFZAD4ZR" localSheetId="6" hidden="1">#REF!</definedName>
    <definedName name="BEx91AQQRTV87AO27VWHSFZAD4ZR" localSheetId="8" hidden="1">#REF!</definedName>
    <definedName name="BEx91AQQRTV87AO27VWHSFZAD4ZR" localSheetId="10" hidden="1">#REF!</definedName>
    <definedName name="BEx91AQQRTV87AO27VWHSFZAD4ZR" localSheetId="7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hidden="1">#REF!</definedName>
    <definedName name="BEx91L8FLL5CWLA2CDHKCOMGVDZN" localSheetId="9" hidden="1">#REF!</definedName>
    <definedName name="BEx91L8FLL5CWLA2CDHKCOMGVDZN" localSheetId="6" hidden="1">#REF!</definedName>
    <definedName name="BEx91L8FLL5CWLA2CDHKCOMGVDZN" localSheetId="8" hidden="1">#REF!</definedName>
    <definedName name="BEx91L8FLL5CWLA2CDHKCOMGVDZN" localSheetId="10" hidden="1">#REF!</definedName>
    <definedName name="BEx91L8FLL5CWLA2CDHKCOMGVDZN" localSheetId="7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hidden="1">#REF!</definedName>
    <definedName name="BEx91OTVH9ZDBC3QTORU8RZX4EOC" localSheetId="9" hidden="1">#REF!</definedName>
    <definedName name="BEx91OTVH9ZDBC3QTORU8RZX4EOC" localSheetId="6" hidden="1">#REF!</definedName>
    <definedName name="BEx91OTVH9ZDBC3QTORU8RZX4EOC" localSheetId="8" hidden="1">#REF!</definedName>
    <definedName name="BEx91OTVH9ZDBC3QTORU8RZX4EOC" localSheetId="10" hidden="1">#REF!</definedName>
    <definedName name="BEx91OTVH9ZDBC3QTORU8RZX4EOC" localSheetId="7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hidden="1">#REF!</definedName>
    <definedName name="BEx91QH5JRZKQP1GPN2SQMR3CKAG" localSheetId="9" hidden="1">#REF!</definedName>
    <definedName name="BEx91QH5JRZKQP1GPN2SQMR3CKAG" localSheetId="6" hidden="1">#REF!</definedName>
    <definedName name="BEx91QH5JRZKQP1GPN2SQMR3CKAG" localSheetId="8" hidden="1">#REF!</definedName>
    <definedName name="BEx91QH5JRZKQP1GPN2SQMR3CKAG" localSheetId="10" hidden="1">#REF!</definedName>
    <definedName name="BEx91QH5JRZKQP1GPN2SQMR3CKAG" localSheetId="7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hidden="1">#REF!</definedName>
    <definedName name="BEx91ROALDNHO7FI4X8L61RH4UJE" localSheetId="9" hidden="1">#REF!</definedName>
    <definedName name="BEx91ROALDNHO7FI4X8L61RH4UJE" localSheetId="6" hidden="1">#REF!</definedName>
    <definedName name="BEx91ROALDNHO7FI4X8L61RH4UJE" localSheetId="8" hidden="1">#REF!</definedName>
    <definedName name="BEx91ROALDNHO7FI4X8L61RH4UJE" localSheetId="10" hidden="1">#REF!</definedName>
    <definedName name="BEx91ROALDNHO7FI4X8L61RH4UJE" localSheetId="7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hidden="1">#REF!</definedName>
    <definedName name="BEx91TMID71GVYH0U16QM1RV3PX0" localSheetId="9" hidden="1">#REF!</definedName>
    <definedName name="BEx91TMID71GVYH0U16QM1RV3PX0" localSheetId="6" hidden="1">#REF!</definedName>
    <definedName name="BEx91TMID71GVYH0U16QM1RV3PX0" localSheetId="8" hidden="1">#REF!</definedName>
    <definedName name="BEx91TMID71GVYH0U16QM1RV3PX0" localSheetId="10" hidden="1">#REF!</definedName>
    <definedName name="BEx91TMID71GVYH0U16QM1RV3PX0" localSheetId="7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hidden="1">#REF!</definedName>
    <definedName name="BEx91VF2D78PAF337E3L2L81K9W2" localSheetId="9" hidden="1">#REF!</definedName>
    <definedName name="BEx91VF2D78PAF337E3L2L81K9W2" localSheetId="6" hidden="1">#REF!</definedName>
    <definedName name="BEx91VF2D78PAF337E3L2L81K9W2" localSheetId="8" hidden="1">#REF!</definedName>
    <definedName name="BEx91VF2D78PAF337E3L2L81K9W2" localSheetId="10" hidden="1">#REF!</definedName>
    <definedName name="BEx91VF2D78PAF337E3L2L81K9W2" localSheetId="7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hidden="1">#REF!</definedName>
    <definedName name="BEx921PNZ46VORG2VRMWREWIC0SE" localSheetId="9" hidden="1">#REF!</definedName>
    <definedName name="BEx921PNZ46VORG2VRMWREWIC0SE" localSheetId="6" hidden="1">#REF!</definedName>
    <definedName name="BEx921PNZ46VORG2VRMWREWIC0SE" localSheetId="8" hidden="1">#REF!</definedName>
    <definedName name="BEx921PNZ46VORG2VRMWREWIC0SE" localSheetId="10" hidden="1">#REF!</definedName>
    <definedName name="BEx921PNZ46VORG2VRMWREWIC0SE" localSheetId="7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hidden="1">#REF!</definedName>
    <definedName name="BEx926YKM8TTG7PUO1UYIDCBXTWU" localSheetId="9" hidden="1">#REF!</definedName>
    <definedName name="BEx926YKM8TTG7PUO1UYIDCBXTWU" localSheetId="8" hidden="1">#REF!</definedName>
    <definedName name="BEx926YKM8TTG7PUO1UYIDCBXTWU" localSheetId="10" hidden="1">#REF!</definedName>
    <definedName name="BEx926YKM8TTG7PUO1UYIDCBXTWU" localSheetId="7" hidden="1">#REF!</definedName>
    <definedName name="BEx926YKM8TTG7PUO1UYIDCBXTWU" localSheetId="11" hidden="1">#REF!</definedName>
    <definedName name="BEx926YKM8TTG7PUO1UYIDCBXTWU" localSheetId="12" hidden="1">#REF!</definedName>
    <definedName name="BEx926YKM8TTG7PUO1UYIDCBXTWU" hidden="1">#REF!</definedName>
    <definedName name="BEx92DPEKL5WM5A3CN8674JI0PR3" localSheetId="9" hidden="1">#REF!</definedName>
    <definedName name="BEx92DPEKL5WM5A3CN8674JI0PR3" localSheetId="6" hidden="1">#REF!</definedName>
    <definedName name="BEx92DPEKL5WM5A3CN8674JI0PR3" localSheetId="8" hidden="1">#REF!</definedName>
    <definedName name="BEx92DPEKL5WM5A3CN8674JI0PR3" localSheetId="10" hidden="1">#REF!</definedName>
    <definedName name="BEx92DPEKL5WM5A3CN8674JI0PR3" localSheetId="7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hidden="1">#REF!</definedName>
    <definedName name="BEx92ER2RMY93TZK0D9L9T3H0GI5" localSheetId="9" hidden="1">#REF!</definedName>
    <definedName name="BEx92ER2RMY93TZK0D9L9T3H0GI5" localSheetId="6" hidden="1">#REF!</definedName>
    <definedName name="BEx92ER2RMY93TZK0D9L9T3H0GI5" localSheetId="8" hidden="1">#REF!</definedName>
    <definedName name="BEx92ER2RMY93TZK0D9L9T3H0GI5" localSheetId="10" hidden="1">#REF!</definedName>
    <definedName name="BEx92ER2RMY93TZK0D9L9T3H0GI5" localSheetId="7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hidden="1">#REF!</definedName>
    <definedName name="BEx92FI04PJT4LI23KKIHRXWJDTT" localSheetId="9" hidden="1">#REF!</definedName>
    <definedName name="BEx92FI04PJT4LI23KKIHRXWJDTT" localSheetId="6" hidden="1">#REF!</definedName>
    <definedName name="BEx92FI04PJT4LI23KKIHRXWJDTT" localSheetId="8" hidden="1">#REF!</definedName>
    <definedName name="BEx92FI04PJT4LI23KKIHRXWJDTT" localSheetId="10" hidden="1">#REF!</definedName>
    <definedName name="BEx92FI04PJT4LI23KKIHRXWJDTT" localSheetId="7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hidden="1">#REF!</definedName>
    <definedName name="BEx92HR14HQ9D5JXCSPA4SS4RT62" localSheetId="9" hidden="1">#REF!</definedName>
    <definedName name="BEx92HR14HQ9D5JXCSPA4SS4RT62" localSheetId="6" hidden="1">#REF!</definedName>
    <definedName name="BEx92HR14HQ9D5JXCSPA4SS4RT62" localSheetId="8" hidden="1">#REF!</definedName>
    <definedName name="BEx92HR14HQ9D5JXCSPA4SS4RT62" localSheetId="10" hidden="1">#REF!</definedName>
    <definedName name="BEx92HR14HQ9D5JXCSPA4SS4RT62" localSheetId="7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hidden="1">#REF!</definedName>
    <definedName name="BEx92HWA2D6A5EX9MFG68G0NOMSN" localSheetId="9" hidden="1">#REF!</definedName>
    <definedName name="BEx92HWA2D6A5EX9MFG68G0NOMSN" localSheetId="6" hidden="1">#REF!</definedName>
    <definedName name="BEx92HWA2D6A5EX9MFG68G0NOMSN" localSheetId="8" hidden="1">#REF!</definedName>
    <definedName name="BEx92HWA2D6A5EX9MFG68G0NOMSN" localSheetId="10" hidden="1">#REF!</definedName>
    <definedName name="BEx92HWA2D6A5EX9MFG68G0NOMSN" localSheetId="7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hidden="1">#REF!</definedName>
    <definedName name="BEx92JZTWI2NV5R3DXEP4NS1NVLT" hidden="1">'[2]Reco Sheet for Fcast'!$I$11:$J$11</definedName>
    <definedName name="BEx92PUBDIXAU1FW5ZAXECMAU0LN" localSheetId="9" hidden="1">#REF!</definedName>
    <definedName name="BEx92PUBDIXAU1FW5ZAXECMAU0LN" localSheetId="6" hidden="1">#REF!</definedName>
    <definedName name="BEx92PUBDIXAU1FW5ZAXECMAU0LN" localSheetId="8" hidden="1">#REF!</definedName>
    <definedName name="BEx92PUBDIXAU1FW5ZAXECMAU0LN" localSheetId="10" hidden="1">#REF!</definedName>
    <definedName name="BEx92PUBDIXAU1FW5ZAXECMAU0LN" localSheetId="7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hidden="1">#REF!</definedName>
    <definedName name="BEx92S8MHFFIVRQ2YSHZNQGOFUHD" localSheetId="9" hidden="1">#REF!</definedName>
    <definedName name="BEx92S8MHFFIVRQ2YSHZNQGOFUHD" localSheetId="6" hidden="1">#REF!</definedName>
    <definedName name="BEx92S8MHFFIVRQ2YSHZNQGOFUHD" localSheetId="8" hidden="1">#REF!</definedName>
    <definedName name="BEx92S8MHFFIVRQ2YSHZNQGOFUHD" localSheetId="10" hidden="1">#REF!</definedName>
    <definedName name="BEx92S8MHFFIVRQ2YSHZNQGOFUHD" localSheetId="7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hidden="1">#REF!</definedName>
    <definedName name="BEx92VOMR5U4BPW19GODTNNQPLQS" localSheetId="9" hidden="1">#REF!</definedName>
    <definedName name="BEx92VOMR5U4BPW19GODTNNQPLQS" localSheetId="8" hidden="1">#REF!</definedName>
    <definedName name="BEx92VOMR5U4BPW19GODTNNQPLQS" localSheetId="10" hidden="1">#REF!</definedName>
    <definedName name="BEx92VOMR5U4BPW19GODTNNQPLQS" localSheetId="7" hidden="1">#REF!</definedName>
    <definedName name="BEx92VOMR5U4BPW19GODTNNQPLQS" localSheetId="11" hidden="1">#REF!</definedName>
    <definedName name="BEx92VOMR5U4BPW19GODTNNQPLQS" localSheetId="12" hidden="1">#REF!</definedName>
    <definedName name="BEx92VOMR5U4BPW19GODTNNQPLQS" hidden="1">#REF!</definedName>
    <definedName name="BEx9390V3T8184ECXMBU7UT4R35V" localSheetId="9" hidden="1">#REF!</definedName>
    <definedName name="BEx9390V3T8184ECXMBU7UT4R35V" localSheetId="8" hidden="1">#REF!</definedName>
    <definedName name="BEx9390V3T8184ECXMBU7UT4R35V" localSheetId="10" hidden="1">#REF!</definedName>
    <definedName name="BEx9390V3T8184ECXMBU7UT4R35V" localSheetId="7" hidden="1">#REF!</definedName>
    <definedName name="BEx9390V3T8184ECXMBU7UT4R35V" localSheetId="11" hidden="1">#REF!</definedName>
    <definedName name="BEx9390V3T8184ECXMBU7UT4R35V" localSheetId="12" hidden="1">#REF!</definedName>
    <definedName name="BEx9390V3T8184ECXMBU7UT4R35V" hidden="1">#REF!</definedName>
    <definedName name="BEx93B9OULL2YGC896XXYAAJSTRK" localSheetId="9" hidden="1">#REF!</definedName>
    <definedName name="BEx93B9OULL2YGC896XXYAAJSTRK" localSheetId="6" hidden="1">#REF!</definedName>
    <definedName name="BEx93B9OULL2YGC896XXYAAJSTRK" localSheetId="8" hidden="1">#REF!</definedName>
    <definedName name="BEx93B9OULL2YGC896XXYAAJSTRK" localSheetId="10" hidden="1">#REF!</definedName>
    <definedName name="BEx93B9OULL2YGC896XXYAAJSTRK" localSheetId="7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hidden="1">#REF!</definedName>
    <definedName name="BEx93FRKF99NRT3LH99UTIH7AAYF" localSheetId="9" hidden="1">#REF!</definedName>
    <definedName name="BEx93FRKF99NRT3LH99UTIH7AAYF" localSheetId="6" hidden="1">#REF!</definedName>
    <definedName name="BEx93FRKF99NRT3LH99UTIH7AAYF" localSheetId="8" hidden="1">#REF!</definedName>
    <definedName name="BEx93FRKF99NRT3LH99UTIH7AAYF" localSheetId="10" hidden="1">#REF!</definedName>
    <definedName name="BEx93FRKF99NRT3LH99UTIH7AAYF" localSheetId="7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hidden="1">#REF!</definedName>
    <definedName name="BEx93M7FSHP50OG34A4W8W8DF12U" localSheetId="9" hidden="1">#REF!</definedName>
    <definedName name="BEx93M7FSHP50OG34A4W8W8DF12U" localSheetId="6" hidden="1">#REF!</definedName>
    <definedName name="BEx93M7FSHP50OG34A4W8W8DF12U" localSheetId="8" hidden="1">#REF!</definedName>
    <definedName name="BEx93M7FSHP50OG34A4W8W8DF12U" localSheetId="10" hidden="1">#REF!</definedName>
    <definedName name="BEx93M7FSHP50OG34A4W8W8DF12U" localSheetId="7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hidden="1">#REF!</definedName>
    <definedName name="BEx93OLWY2O3PRA74U41VG5RXT4Q" localSheetId="9" hidden="1">#REF!</definedName>
    <definedName name="BEx93OLWY2O3PRA74U41VG5RXT4Q" localSheetId="6" hidden="1">#REF!</definedName>
    <definedName name="BEx93OLWY2O3PRA74U41VG5RXT4Q" localSheetId="8" hidden="1">#REF!</definedName>
    <definedName name="BEx93OLWY2O3PRA74U41VG5RXT4Q" localSheetId="10" hidden="1">#REF!</definedName>
    <definedName name="BEx93OLWY2O3PRA74U41VG5RXT4Q" localSheetId="7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hidden="1">#REF!</definedName>
    <definedName name="BEx93RWFAF6YJGYUTITVM445C02U" localSheetId="9" hidden="1">#REF!</definedName>
    <definedName name="BEx93RWFAF6YJGYUTITVM445C02U" localSheetId="6" hidden="1">#REF!</definedName>
    <definedName name="BEx93RWFAF6YJGYUTITVM445C02U" localSheetId="8" hidden="1">#REF!</definedName>
    <definedName name="BEx93RWFAF6YJGYUTITVM445C02U" localSheetId="10" hidden="1">#REF!</definedName>
    <definedName name="BEx93RWFAF6YJGYUTITVM445C02U" localSheetId="7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hidden="1">#REF!</definedName>
    <definedName name="BEx93SY9RWG3HUV4YXQKXJH9FH14" localSheetId="9" hidden="1">#REF!</definedName>
    <definedName name="BEx93SY9RWG3HUV4YXQKXJH9FH14" localSheetId="6" hidden="1">#REF!</definedName>
    <definedName name="BEx93SY9RWG3HUV4YXQKXJH9FH14" localSheetId="8" hidden="1">#REF!</definedName>
    <definedName name="BEx93SY9RWG3HUV4YXQKXJH9FH14" localSheetId="10" hidden="1">#REF!</definedName>
    <definedName name="BEx93SY9RWG3HUV4YXQKXJH9FH14" localSheetId="7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hidden="1">#REF!</definedName>
    <definedName name="BEx93TJUX3U0FJDBG6DDSNQ91R5J" localSheetId="9" hidden="1">#REF!</definedName>
    <definedName name="BEx93TJUX3U0FJDBG6DDSNQ91R5J" localSheetId="6" hidden="1">#REF!</definedName>
    <definedName name="BEx93TJUX3U0FJDBG6DDSNQ91R5J" localSheetId="8" hidden="1">#REF!</definedName>
    <definedName name="BEx93TJUX3U0FJDBG6DDSNQ91R5J" localSheetId="10" hidden="1">#REF!</definedName>
    <definedName name="BEx93TJUX3U0FJDBG6DDSNQ91R5J" localSheetId="7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hidden="1">#REF!</definedName>
    <definedName name="BEx93YNAESS6QDDCIDR2UMYO35X1" localSheetId="9" hidden="1">#REF!</definedName>
    <definedName name="BEx93YNAESS6QDDCIDR2UMYO35X1" localSheetId="8" hidden="1">#REF!</definedName>
    <definedName name="BEx93YNAESS6QDDCIDR2UMYO35X1" localSheetId="10" hidden="1">#REF!</definedName>
    <definedName name="BEx93YNAESS6QDDCIDR2UMYO35X1" localSheetId="7" hidden="1">#REF!</definedName>
    <definedName name="BEx93YNAESS6QDDCIDR2UMYO35X1" localSheetId="11" hidden="1">#REF!</definedName>
    <definedName name="BEx93YNAESS6QDDCIDR2UMYO35X1" localSheetId="12" hidden="1">#REF!</definedName>
    <definedName name="BEx93YNAESS6QDDCIDR2UMYO35X1" hidden="1">#REF!</definedName>
    <definedName name="BEx93YY393Z5DLMHRK8KZL5903S3" localSheetId="9" hidden="1">#REF!</definedName>
    <definedName name="BEx93YY393Z5DLMHRK8KZL5903S3" localSheetId="8" hidden="1">#REF!</definedName>
    <definedName name="BEx93YY393Z5DLMHRK8KZL5903S3" localSheetId="10" hidden="1">#REF!</definedName>
    <definedName name="BEx93YY393Z5DLMHRK8KZL5903S3" localSheetId="7" hidden="1">#REF!</definedName>
    <definedName name="BEx93YY393Z5DLMHRK8KZL5903S3" localSheetId="11" hidden="1">#REF!</definedName>
    <definedName name="BEx93YY393Z5DLMHRK8KZL5903S3" localSheetId="12" hidden="1">#REF!</definedName>
    <definedName name="BEx93YY393Z5DLMHRK8KZL5903S3" hidden="1">#REF!</definedName>
    <definedName name="BEx942UCRHMI4B0US31HO95GSC2X" localSheetId="9" hidden="1">#REF!</definedName>
    <definedName name="BEx942UCRHMI4B0US31HO95GSC2X" localSheetId="6" hidden="1">#REF!</definedName>
    <definedName name="BEx942UCRHMI4B0US31HO95GSC2X" localSheetId="8" hidden="1">#REF!</definedName>
    <definedName name="BEx942UCRHMI4B0US31HO95GSC2X" localSheetId="10" hidden="1">#REF!</definedName>
    <definedName name="BEx942UCRHMI4B0US31HO95GSC2X" localSheetId="7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hidden="1">#REF!</definedName>
    <definedName name="BEx948ZFFQWVIDNG4AZAUGGGEB5U" localSheetId="9" hidden="1">#REF!</definedName>
    <definedName name="BEx948ZFFQWVIDNG4AZAUGGGEB5U" localSheetId="6" hidden="1">#REF!</definedName>
    <definedName name="BEx948ZFFQWVIDNG4AZAUGGGEB5U" localSheetId="8" hidden="1">#REF!</definedName>
    <definedName name="BEx948ZFFQWVIDNG4AZAUGGGEB5U" localSheetId="10" hidden="1">#REF!</definedName>
    <definedName name="BEx948ZFFQWVIDNG4AZAUGGGEB5U" localSheetId="7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hidden="1">#REF!</definedName>
    <definedName name="BEx94CKXG92OMURH41SNU6IOHK4J" localSheetId="9" hidden="1">#REF!</definedName>
    <definedName name="BEx94CKXG92OMURH41SNU6IOHK4J" localSheetId="6" hidden="1">#REF!</definedName>
    <definedName name="BEx94CKXG92OMURH41SNU6IOHK4J" localSheetId="8" hidden="1">#REF!</definedName>
    <definedName name="BEx94CKXG92OMURH41SNU6IOHK4J" localSheetId="10" hidden="1">#REF!</definedName>
    <definedName name="BEx94CKXG92OMURH41SNU6IOHK4J" localSheetId="7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hidden="1">#REF!</definedName>
    <definedName name="BEx94GXG30CIVB6ZQN3X3IK6BZXQ" localSheetId="9" hidden="1">#REF!</definedName>
    <definedName name="BEx94GXG30CIVB6ZQN3X3IK6BZXQ" localSheetId="6" hidden="1">#REF!</definedName>
    <definedName name="BEx94GXG30CIVB6ZQN3X3IK6BZXQ" localSheetId="8" hidden="1">#REF!</definedName>
    <definedName name="BEx94GXG30CIVB6ZQN3X3IK6BZXQ" localSheetId="10" hidden="1">#REF!</definedName>
    <definedName name="BEx94GXG30CIVB6ZQN3X3IK6BZXQ" localSheetId="7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hidden="1">#REF!</definedName>
    <definedName name="BEx94HZ5LURYM9ST744ALV6ZCKYP" localSheetId="9" hidden="1">#REF!</definedName>
    <definedName name="BEx94HZ5LURYM9ST744ALV6ZCKYP" localSheetId="6" hidden="1">#REF!</definedName>
    <definedName name="BEx94HZ5LURYM9ST744ALV6ZCKYP" localSheetId="8" hidden="1">#REF!</definedName>
    <definedName name="BEx94HZ5LURYM9ST744ALV6ZCKYP" localSheetId="10" hidden="1">#REF!</definedName>
    <definedName name="BEx94HZ5LURYM9ST744ALV6ZCKYP" localSheetId="7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hidden="1">#REF!</definedName>
    <definedName name="BEx94IQ75E90YUMWJ9N591LR7DQQ" localSheetId="9" hidden="1">#REF!</definedName>
    <definedName name="BEx94IQ75E90YUMWJ9N591LR7DQQ" localSheetId="6" hidden="1">#REF!</definedName>
    <definedName name="BEx94IQ75E90YUMWJ9N591LR7DQQ" localSheetId="8" hidden="1">#REF!</definedName>
    <definedName name="BEx94IQ75E90YUMWJ9N591LR7DQQ" localSheetId="10" hidden="1">#REF!</definedName>
    <definedName name="BEx94IQ75E90YUMWJ9N591LR7DQQ" localSheetId="7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hidden="1">#REF!</definedName>
    <definedName name="BEx94N7W5T3U7UOE97D6OVIBUCXS" localSheetId="9" hidden="1">#REF!</definedName>
    <definedName name="BEx94N7W5T3U7UOE97D6OVIBUCXS" localSheetId="6" hidden="1">#REF!</definedName>
    <definedName name="BEx94N7W5T3U7UOE97D6OVIBUCXS" localSheetId="8" hidden="1">#REF!</definedName>
    <definedName name="BEx94N7W5T3U7UOE97D6OVIBUCXS" localSheetId="10" hidden="1">#REF!</definedName>
    <definedName name="BEx94N7W5T3U7UOE97D6OVIBUCXS" localSheetId="7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hidden="1">#REF!</definedName>
    <definedName name="BEx94VB706FLMNYFICTPASYEA2G8" localSheetId="9" hidden="1">#REF!</definedName>
    <definedName name="BEx94VB706FLMNYFICTPASYEA2G8" localSheetId="8" hidden="1">#REF!</definedName>
    <definedName name="BEx94VB706FLMNYFICTPASYEA2G8" localSheetId="10" hidden="1">#REF!</definedName>
    <definedName name="BEx94VB706FLMNYFICTPASYEA2G8" localSheetId="7" hidden="1">#REF!</definedName>
    <definedName name="BEx94VB706FLMNYFICTPASYEA2G8" localSheetId="11" hidden="1">#REF!</definedName>
    <definedName name="BEx94VB706FLMNYFICTPASYEA2G8" localSheetId="12" hidden="1">#REF!</definedName>
    <definedName name="BEx94VB706FLMNYFICTPASYEA2G8" hidden="1">#REF!</definedName>
    <definedName name="BEx94XK7HTOCAI9XPVFSIIW2YKUT" localSheetId="9" hidden="1">#REF!</definedName>
    <definedName name="BEx94XK7HTOCAI9XPVFSIIW2YKUT" localSheetId="8" hidden="1">#REF!</definedName>
    <definedName name="BEx94XK7HTOCAI9XPVFSIIW2YKUT" localSheetId="10" hidden="1">#REF!</definedName>
    <definedName name="BEx94XK7HTOCAI9XPVFSIIW2YKUT" localSheetId="7" hidden="1">#REF!</definedName>
    <definedName name="BEx94XK7HTOCAI9XPVFSIIW2YKUT" localSheetId="11" hidden="1">#REF!</definedName>
    <definedName name="BEx94XK7HTOCAI9XPVFSIIW2YKUT" localSheetId="12" hidden="1">#REF!</definedName>
    <definedName name="BEx94XK7HTOCAI9XPVFSIIW2YKUT" hidden="1">#REF!</definedName>
    <definedName name="BEx955NIAWX5OLAHMTV6QFUZPR30" localSheetId="9" hidden="1">#REF!</definedName>
    <definedName name="BEx955NIAWX5OLAHMTV6QFUZPR30" localSheetId="6" hidden="1">#REF!</definedName>
    <definedName name="BEx955NIAWX5OLAHMTV6QFUZPR30" localSheetId="8" hidden="1">#REF!</definedName>
    <definedName name="BEx955NIAWX5OLAHMTV6QFUZPR30" localSheetId="10" hidden="1">#REF!</definedName>
    <definedName name="BEx955NIAWX5OLAHMTV6QFUZPR30" localSheetId="7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hidden="1">#REF!</definedName>
    <definedName name="BEx9581TYVI2M5TT4ISDAJV4W7Z6" localSheetId="9" hidden="1">#REF!</definedName>
    <definedName name="BEx9581TYVI2M5TT4ISDAJV4W7Z6" localSheetId="6" hidden="1">#REF!</definedName>
    <definedName name="BEx9581TYVI2M5TT4ISDAJV4W7Z6" localSheetId="8" hidden="1">#REF!</definedName>
    <definedName name="BEx9581TYVI2M5TT4ISDAJV4W7Z6" localSheetId="10" hidden="1">#REF!</definedName>
    <definedName name="BEx9581TYVI2M5TT4ISDAJV4W7Z6" localSheetId="7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hidden="1">#REF!</definedName>
    <definedName name="BEx95NHF4RVUE0YDOAFZEIVBYJXD" localSheetId="9" hidden="1">#REF!</definedName>
    <definedName name="BEx95NHF4RVUE0YDOAFZEIVBYJXD" localSheetId="6" hidden="1">#REF!</definedName>
    <definedName name="BEx95NHF4RVUE0YDOAFZEIVBYJXD" localSheetId="8" hidden="1">#REF!</definedName>
    <definedName name="BEx95NHF4RVUE0YDOAFZEIVBYJXD" localSheetId="10" hidden="1">#REF!</definedName>
    <definedName name="BEx95NHF4RVUE0YDOAFZEIVBYJXD" localSheetId="7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hidden="1">#REF!</definedName>
    <definedName name="BEx95QBZMG0E2KQ9BERJ861QLYN3" localSheetId="9" hidden="1">#REF!</definedName>
    <definedName name="BEx95QBZMG0E2KQ9BERJ861QLYN3" localSheetId="6" hidden="1">#REF!</definedName>
    <definedName name="BEx95QBZMG0E2KQ9BERJ861QLYN3" localSheetId="8" hidden="1">#REF!</definedName>
    <definedName name="BEx95QBZMG0E2KQ9BERJ861QLYN3" localSheetId="10" hidden="1">#REF!</definedName>
    <definedName name="BEx95QBZMG0E2KQ9BERJ861QLYN3" localSheetId="7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hidden="1">#REF!</definedName>
    <definedName name="BEx95QHBVDN795UNQJLRXG3RDU49" localSheetId="9" hidden="1">#REF!</definedName>
    <definedName name="BEx95QHBVDN795UNQJLRXG3RDU49" localSheetId="6" hidden="1">#REF!</definedName>
    <definedName name="BEx95QHBVDN795UNQJLRXG3RDU49" localSheetId="8" hidden="1">#REF!</definedName>
    <definedName name="BEx95QHBVDN795UNQJLRXG3RDU49" localSheetId="10" hidden="1">#REF!</definedName>
    <definedName name="BEx95QHBVDN795UNQJLRXG3RDU49" localSheetId="7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hidden="1">#REF!</definedName>
    <definedName name="BEx95TBVUWV7L7OMFMZDQEXGVHU6" localSheetId="9" hidden="1">#REF!</definedName>
    <definedName name="BEx95TBVUWV7L7OMFMZDQEXGVHU6" localSheetId="6" hidden="1">#REF!</definedName>
    <definedName name="BEx95TBVUWV7L7OMFMZDQEXGVHU6" localSheetId="8" hidden="1">#REF!</definedName>
    <definedName name="BEx95TBVUWV7L7OMFMZDQEXGVHU6" localSheetId="10" hidden="1">#REF!</definedName>
    <definedName name="BEx95TBVUWV7L7OMFMZDQEXGVHU6" localSheetId="7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hidden="1">#REF!</definedName>
    <definedName name="BEx95U89DZZSVO39TGS62CX8G9N4" localSheetId="9" hidden="1">#REF!</definedName>
    <definedName name="BEx95U89DZZSVO39TGS62CX8G9N4" localSheetId="6" hidden="1">#REF!</definedName>
    <definedName name="BEx95U89DZZSVO39TGS62CX8G9N4" localSheetId="8" hidden="1">#REF!</definedName>
    <definedName name="BEx95U89DZZSVO39TGS62CX8G9N4" localSheetId="10" hidden="1">#REF!</definedName>
    <definedName name="BEx95U89DZZSVO39TGS62CX8G9N4" localSheetId="7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hidden="1">#REF!</definedName>
    <definedName name="BEx95V9YBPXYAZH582VPQOVRO3WE" localSheetId="9" hidden="1">#REF!</definedName>
    <definedName name="BEx95V9YBPXYAZH582VPQOVRO3WE" localSheetId="8" hidden="1">#REF!</definedName>
    <definedName name="BEx95V9YBPXYAZH582VPQOVRO3WE" localSheetId="10" hidden="1">#REF!</definedName>
    <definedName name="BEx95V9YBPXYAZH582VPQOVRO3WE" localSheetId="7" hidden="1">#REF!</definedName>
    <definedName name="BEx95V9YBPXYAZH582VPQOVRO3WE" localSheetId="11" hidden="1">#REF!</definedName>
    <definedName name="BEx95V9YBPXYAZH582VPQOVRO3WE" localSheetId="12" hidden="1">#REF!</definedName>
    <definedName name="BEx95V9YBPXYAZH582VPQOVRO3WE" hidden="1">#REF!</definedName>
    <definedName name="BEx9602K2GHNBUEUVT9ONRQU1GMD" localSheetId="9" hidden="1">#REF!</definedName>
    <definedName name="BEx9602K2GHNBUEUVT9ONRQU1GMD" localSheetId="6" hidden="1">#REF!</definedName>
    <definedName name="BEx9602K2GHNBUEUVT9ONRQU1GMD" localSheetId="8" hidden="1">#REF!</definedName>
    <definedName name="BEx9602K2GHNBUEUVT9ONRQU1GMD" localSheetId="10" hidden="1">#REF!</definedName>
    <definedName name="BEx9602K2GHNBUEUVT9ONRQU1GMD" localSheetId="7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hidden="1">#REF!</definedName>
    <definedName name="BEx962BL3Y4LA53EBYI64ZYMZE8U" localSheetId="9" hidden="1">#REF!</definedName>
    <definedName name="BEx962BL3Y4LA53EBYI64ZYMZE8U" localSheetId="6" hidden="1">#REF!</definedName>
    <definedName name="BEx962BL3Y4LA53EBYI64ZYMZE8U" localSheetId="8" hidden="1">#REF!</definedName>
    <definedName name="BEx962BL3Y4LA53EBYI64ZYMZE8U" localSheetId="10" hidden="1">#REF!</definedName>
    <definedName name="BEx962BL3Y4LA53EBYI64ZYMZE8U" localSheetId="7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hidden="1">#REF!</definedName>
    <definedName name="BEx965RLSEJ64VOARJALER1RIJ3D" localSheetId="9" hidden="1">#REF!</definedName>
    <definedName name="BEx965RLSEJ64VOARJALER1RIJ3D" localSheetId="8" hidden="1">#REF!</definedName>
    <definedName name="BEx965RLSEJ64VOARJALER1RIJ3D" localSheetId="10" hidden="1">#REF!</definedName>
    <definedName name="BEx965RLSEJ64VOARJALER1RIJ3D" localSheetId="7" hidden="1">#REF!</definedName>
    <definedName name="BEx965RLSEJ64VOARJALER1RIJ3D" localSheetId="11" hidden="1">#REF!</definedName>
    <definedName name="BEx965RLSEJ64VOARJALER1RIJ3D" localSheetId="12" hidden="1">#REF!</definedName>
    <definedName name="BEx965RLSEJ64VOARJALER1RIJ3D" hidden="1">#REF!</definedName>
    <definedName name="BEx96JP7X7K0JLFXG5H49RXRME5R" localSheetId="9" hidden="1">#REF!</definedName>
    <definedName name="BEx96JP7X7K0JLFXG5H49RXRME5R" localSheetId="6" hidden="1">#REF!</definedName>
    <definedName name="BEx96JP7X7K0JLFXG5H49RXRME5R" localSheetId="8" hidden="1">#REF!</definedName>
    <definedName name="BEx96JP7X7K0JLFXG5H49RXRME5R" localSheetId="10" hidden="1">#REF!</definedName>
    <definedName name="BEx96JP7X7K0JLFXG5H49RXRME5R" localSheetId="7" hidden="1">#REF!</definedName>
    <definedName name="BEx96JP7X7K0JLFXG5H49RXRME5R" localSheetId="11" hidden="1">#REF!</definedName>
    <definedName name="BEx96JP7X7K0JLFXG5H49RXRME5R" localSheetId="12" hidden="1">#REF!</definedName>
    <definedName name="BEx96JP7X7K0JLFXG5H49RXRME5R" hidden="1">#REF!</definedName>
    <definedName name="BEx96KR21O7H9R29TN0S45Y3QPUK" localSheetId="9" hidden="1">#REF!</definedName>
    <definedName name="BEx96KR21O7H9R29TN0S45Y3QPUK" localSheetId="6" hidden="1">#REF!</definedName>
    <definedName name="BEx96KR21O7H9R29TN0S45Y3QPUK" localSheetId="8" hidden="1">#REF!</definedName>
    <definedName name="BEx96KR21O7H9R29TN0S45Y3QPUK" localSheetId="10" hidden="1">#REF!</definedName>
    <definedName name="BEx96KR21O7H9R29TN0S45Y3QPUK" localSheetId="7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hidden="1">#REF!</definedName>
    <definedName name="BEx96S3H2VGFJ6BSWLVA3V23FNN4" localSheetId="9" hidden="1">#REF!</definedName>
    <definedName name="BEx96S3H2VGFJ6BSWLVA3V23FNN4" localSheetId="8" hidden="1">#REF!</definedName>
    <definedName name="BEx96S3H2VGFJ6BSWLVA3V23FNN4" localSheetId="10" hidden="1">#REF!</definedName>
    <definedName name="BEx96S3H2VGFJ6BSWLVA3V23FNN4" localSheetId="7" hidden="1">#REF!</definedName>
    <definedName name="BEx96S3H2VGFJ6BSWLVA3V23FNN4" localSheetId="11" hidden="1">#REF!</definedName>
    <definedName name="BEx96S3H2VGFJ6BSWLVA3V23FNN4" localSheetId="12" hidden="1">#REF!</definedName>
    <definedName name="BEx96S3H2VGFJ6BSWLVA3V23FNN4" hidden="1">#REF!</definedName>
    <definedName name="BEx96SUFKHHFE8XQ6UUO6ILDOXHO" localSheetId="9" hidden="1">#REF!</definedName>
    <definedName name="BEx96SUFKHHFE8XQ6UUO6ILDOXHO" localSheetId="6" hidden="1">#REF!</definedName>
    <definedName name="BEx96SUFKHHFE8XQ6UUO6ILDOXHO" localSheetId="8" hidden="1">#REF!</definedName>
    <definedName name="BEx96SUFKHHFE8XQ6UUO6ILDOXHO" localSheetId="10" hidden="1">#REF!</definedName>
    <definedName name="BEx96SUFKHHFE8XQ6UUO6ILDOXHO" localSheetId="7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hidden="1">#REF!</definedName>
    <definedName name="BEx96UN4YWXBDEZ1U1ZUIPP41Z7I" localSheetId="9" hidden="1">#REF!</definedName>
    <definedName name="BEx96UN4YWXBDEZ1U1ZUIPP41Z7I" localSheetId="6" hidden="1">#REF!</definedName>
    <definedName name="BEx96UN4YWXBDEZ1U1ZUIPP41Z7I" localSheetId="8" hidden="1">#REF!</definedName>
    <definedName name="BEx96UN4YWXBDEZ1U1ZUIPP41Z7I" localSheetId="10" hidden="1">#REF!</definedName>
    <definedName name="BEx96UN4YWXBDEZ1U1ZUIPP41Z7I" localSheetId="7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hidden="1">#REF!</definedName>
    <definedName name="BEx978KSD61YJH3S9DGO050R2EHA" localSheetId="9" hidden="1">#REF!</definedName>
    <definedName name="BEx978KSD61YJH3S9DGO050R2EHA" localSheetId="6" hidden="1">#REF!</definedName>
    <definedName name="BEx978KSD61YJH3S9DGO050R2EHA" localSheetId="8" hidden="1">#REF!</definedName>
    <definedName name="BEx978KSD61YJH3S9DGO050R2EHA" localSheetId="10" hidden="1">#REF!</definedName>
    <definedName name="BEx978KSD61YJH3S9DGO050R2EHA" localSheetId="7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hidden="1">#REF!</definedName>
    <definedName name="BEx97H9O1NAKAPK4MX4PKO34ICL5" localSheetId="9" hidden="1">#REF!</definedName>
    <definedName name="BEx97H9O1NAKAPK4MX4PKO34ICL5" localSheetId="6" hidden="1">#REF!</definedName>
    <definedName name="BEx97H9O1NAKAPK4MX4PKO34ICL5" localSheetId="8" hidden="1">#REF!</definedName>
    <definedName name="BEx97H9O1NAKAPK4MX4PKO34ICL5" localSheetId="10" hidden="1">#REF!</definedName>
    <definedName name="BEx97H9O1NAKAPK4MX4PKO34ICL5" localSheetId="7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hidden="1">#REF!</definedName>
    <definedName name="BEx97MNUZQ1Z0AO2FL7XQYVNCPR7" localSheetId="9" hidden="1">#REF!</definedName>
    <definedName name="BEx97MNUZQ1Z0AO2FL7XQYVNCPR7" localSheetId="6" hidden="1">#REF!</definedName>
    <definedName name="BEx97MNUZQ1Z0AO2FL7XQYVNCPR7" localSheetId="8" hidden="1">#REF!</definedName>
    <definedName name="BEx97MNUZQ1Z0AO2FL7XQYVNCPR7" localSheetId="10" hidden="1">#REF!</definedName>
    <definedName name="BEx97MNUZQ1Z0AO2FL7XQYVNCPR7" localSheetId="7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hidden="1">#REF!</definedName>
    <definedName name="BEx97NPQBACJVD9K1YXI08RTW9E2" localSheetId="9" hidden="1">#REF!</definedName>
    <definedName name="BEx97NPQBACJVD9K1YXI08RTW9E2" localSheetId="6" hidden="1">#REF!</definedName>
    <definedName name="BEx97NPQBACJVD9K1YXI08RTW9E2" localSheetId="8" hidden="1">#REF!</definedName>
    <definedName name="BEx97NPQBACJVD9K1YXI08RTW9E2" localSheetId="10" hidden="1">#REF!</definedName>
    <definedName name="BEx97NPQBACJVD9K1YXI08RTW9E2" localSheetId="7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hidden="1">#REF!</definedName>
    <definedName name="BEx97NV2BWEB1AAJA10SQNXGI2BM" localSheetId="9" hidden="1">#REF!</definedName>
    <definedName name="BEx97NV2BWEB1AAJA10SQNXGI2BM" localSheetId="8" hidden="1">#REF!</definedName>
    <definedName name="BEx97NV2BWEB1AAJA10SQNXGI2BM" localSheetId="10" hidden="1">#REF!</definedName>
    <definedName name="BEx97NV2BWEB1AAJA10SQNXGI2BM" localSheetId="7" hidden="1">#REF!</definedName>
    <definedName name="BEx97NV2BWEB1AAJA10SQNXGI2BM" localSheetId="11" hidden="1">#REF!</definedName>
    <definedName name="BEx97NV2BWEB1AAJA10SQNXGI2BM" localSheetId="12" hidden="1">#REF!</definedName>
    <definedName name="BEx97NV2BWEB1AAJA10SQNXGI2BM" hidden="1">#REF!</definedName>
    <definedName name="BEx97O0DV0K9YPP91QBJAT6MS3RD" localSheetId="9" hidden="1">#REF!</definedName>
    <definedName name="BEx97O0DV0K9YPP91QBJAT6MS3RD" localSheetId="8" hidden="1">#REF!</definedName>
    <definedName name="BEx97O0DV0K9YPP91QBJAT6MS3RD" localSheetId="10" hidden="1">#REF!</definedName>
    <definedName name="BEx97O0DV0K9YPP91QBJAT6MS3RD" localSheetId="7" hidden="1">#REF!</definedName>
    <definedName name="BEx97O0DV0K9YPP91QBJAT6MS3RD" localSheetId="11" hidden="1">#REF!</definedName>
    <definedName name="BEx97O0DV0K9YPP91QBJAT6MS3RD" localSheetId="12" hidden="1">#REF!</definedName>
    <definedName name="BEx97O0DV0K9YPP91QBJAT6MS3RD" hidden="1">#REF!</definedName>
    <definedName name="BEx97RWQLXS0OORDCN69IGA58CWU" localSheetId="9" hidden="1">#REF!</definedName>
    <definedName name="BEx97RWQLXS0OORDCN69IGA58CWU" localSheetId="6" hidden="1">#REF!</definedName>
    <definedName name="BEx97RWQLXS0OORDCN69IGA58CWU" localSheetId="8" hidden="1">#REF!</definedName>
    <definedName name="BEx97RWQLXS0OORDCN69IGA58CWU" localSheetId="10" hidden="1">#REF!</definedName>
    <definedName name="BEx97RWQLXS0OORDCN69IGA58CWU" localSheetId="7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hidden="1">#REF!</definedName>
    <definedName name="BEx97YNGGDFIXHTMGFL2IHAQX9MI" localSheetId="9" hidden="1">#REF!</definedName>
    <definedName name="BEx97YNGGDFIXHTMGFL2IHAQX9MI" localSheetId="6" hidden="1">#REF!</definedName>
    <definedName name="BEx97YNGGDFIXHTMGFL2IHAQX9MI" localSheetId="8" hidden="1">#REF!</definedName>
    <definedName name="BEx97YNGGDFIXHTMGFL2IHAQX9MI" localSheetId="10" hidden="1">#REF!</definedName>
    <definedName name="BEx97YNGGDFIXHTMGFL2IHAQX9MI" localSheetId="7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hidden="1">#REF!</definedName>
    <definedName name="BEx980G6OO93SXIQ4H0NMENRJJHQ" hidden="1">'[2]Reco Sheet for Fcast'!$I$9:$J$9</definedName>
    <definedName name="BEx981HW73BUZWT14TBTZHC0ZTJ4" localSheetId="9" hidden="1">#REF!</definedName>
    <definedName name="BEx981HW73BUZWT14TBTZHC0ZTJ4" localSheetId="6" hidden="1">#REF!</definedName>
    <definedName name="BEx981HW73BUZWT14TBTZHC0ZTJ4" localSheetId="8" hidden="1">#REF!</definedName>
    <definedName name="BEx981HW73BUZWT14TBTZHC0ZTJ4" localSheetId="10" hidden="1">#REF!</definedName>
    <definedName name="BEx981HW73BUZWT14TBTZHC0ZTJ4" localSheetId="7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hidden="1">#REF!</definedName>
    <definedName name="BEx9871KU0N99P0900EAK69VFYT2" localSheetId="9" hidden="1">#REF!</definedName>
    <definedName name="BEx9871KU0N99P0900EAK69VFYT2" localSheetId="6" hidden="1">#REF!</definedName>
    <definedName name="BEx9871KU0N99P0900EAK69VFYT2" localSheetId="8" hidden="1">#REF!</definedName>
    <definedName name="BEx9871KU0N99P0900EAK69VFYT2" localSheetId="10" hidden="1">#REF!</definedName>
    <definedName name="BEx9871KU0N99P0900EAK69VFYT2" localSheetId="7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hidden="1">#REF!</definedName>
    <definedName name="BEx98D1CLKBMYLWXX1CRLTPMZ8KS" localSheetId="9" hidden="1">#REF!</definedName>
    <definedName name="BEx98D1CLKBMYLWXX1CRLTPMZ8KS" localSheetId="8" hidden="1">#REF!</definedName>
    <definedName name="BEx98D1CLKBMYLWXX1CRLTPMZ8KS" localSheetId="10" hidden="1">#REF!</definedName>
    <definedName name="BEx98D1CLKBMYLWXX1CRLTPMZ8KS" localSheetId="7" hidden="1">#REF!</definedName>
    <definedName name="BEx98D1CLKBMYLWXX1CRLTPMZ8KS" localSheetId="11" hidden="1">#REF!</definedName>
    <definedName name="BEx98D1CLKBMYLWXX1CRLTPMZ8KS" localSheetId="12" hidden="1">#REF!</definedName>
    <definedName name="BEx98D1CLKBMYLWXX1CRLTPMZ8KS" hidden="1">#REF!</definedName>
    <definedName name="BEx98IFKNJFGZFLID1YTRFEG1SXY" localSheetId="9" hidden="1">#REF!</definedName>
    <definedName name="BEx98IFKNJFGZFLID1YTRFEG1SXY" localSheetId="6" hidden="1">#REF!</definedName>
    <definedName name="BEx98IFKNJFGZFLID1YTRFEG1SXY" localSheetId="8" hidden="1">#REF!</definedName>
    <definedName name="BEx98IFKNJFGZFLID1YTRFEG1SXY" localSheetId="10" hidden="1">#REF!</definedName>
    <definedName name="BEx98IFKNJFGZFLID1YTRFEG1SXY" localSheetId="7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hidden="1">#REF!</definedName>
    <definedName name="BEx98KZ7LNKCVOT9D2LOYY4QBVY3" localSheetId="9" hidden="1">#REF!</definedName>
    <definedName name="BEx98KZ7LNKCVOT9D2LOYY4QBVY3" localSheetId="8" hidden="1">#REF!</definedName>
    <definedName name="BEx98KZ7LNKCVOT9D2LOYY4QBVY3" localSheetId="10" hidden="1">#REF!</definedName>
    <definedName name="BEx98KZ7LNKCVOT9D2LOYY4QBVY3" localSheetId="7" hidden="1">#REF!</definedName>
    <definedName name="BEx98KZ7LNKCVOT9D2LOYY4QBVY3" localSheetId="11" hidden="1">#REF!</definedName>
    <definedName name="BEx98KZ7LNKCVOT9D2LOYY4QBVY3" localSheetId="12" hidden="1">#REF!</definedName>
    <definedName name="BEx98KZ7LNKCVOT9D2LOYY4QBVY3" hidden="1">#REF!</definedName>
    <definedName name="BEx9915UVD4G7RA3IMLFZ0LG3UA2" localSheetId="9" hidden="1">#REF!</definedName>
    <definedName name="BEx9915UVD4G7RA3IMLFZ0LG3UA2" localSheetId="6" hidden="1">#REF!</definedName>
    <definedName name="BEx9915UVD4G7RA3IMLFZ0LG3UA2" localSheetId="8" hidden="1">#REF!</definedName>
    <definedName name="BEx9915UVD4G7RA3IMLFZ0LG3UA2" localSheetId="10" hidden="1">#REF!</definedName>
    <definedName name="BEx9915UVD4G7RA3IMLFZ0LG3UA2" localSheetId="7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hidden="1">#REF!</definedName>
    <definedName name="BEx992CZON8AO7U7V88VN1JBO0MG" localSheetId="9" hidden="1">#REF!</definedName>
    <definedName name="BEx992CZON8AO7U7V88VN1JBO0MG" localSheetId="6" hidden="1">#REF!</definedName>
    <definedName name="BEx992CZON8AO7U7V88VN1JBO0MG" localSheetId="8" hidden="1">#REF!</definedName>
    <definedName name="BEx992CZON8AO7U7V88VN1JBO0MG" localSheetId="10" hidden="1">#REF!</definedName>
    <definedName name="BEx992CZON8AO7U7V88VN1JBO0MG" localSheetId="7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hidden="1">#REF!</definedName>
    <definedName name="BEx9952469XMFGSPXL7CMXHPJF90" localSheetId="9" hidden="1">#REF!</definedName>
    <definedName name="BEx9952469XMFGSPXL7CMXHPJF90" localSheetId="6" hidden="1">#REF!</definedName>
    <definedName name="BEx9952469XMFGSPXL7CMXHPJF90" localSheetId="8" hidden="1">#REF!</definedName>
    <definedName name="BEx9952469XMFGSPXL7CMXHPJF90" localSheetId="10" hidden="1">#REF!</definedName>
    <definedName name="BEx9952469XMFGSPXL7CMXHPJF90" localSheetId="7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hidden="1">#REF!</definedName>
    <definedName name="BEx99B77I7TUSHRR4HIZ9FU2EIUT" localSheetId="9" hidden="1">#REF!</definedName>
    <definedName name="BEx99B77I7TUSHRR4HIZ9FU2EIUT" localSheetId="6" hidden="1">#REF!</definedName>
    <definedName name="BEx99B77I7TUSHRR4HIZ9FU2EIUT" localSheetId="8" hidden="1">#REF!</definedName>
    <definedName name="BEx99B77I7TUSHRR4HIZ9FU2EIUT" localSheetId="10" hidden="1">#REF!</definedName>
    <definedName name="BEx99B77I7TUSHRR4HIZ9FU2EIUT" localSheetId="7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hidden="1">#REF!</definedName>
    <definedName name="BEx99CP6QCOAW061B6UVCKU0G78O" localSheetId="9" hidden="1">#REF!</definedName>
    <definedName name="BEx99CP6QCOAW061B6UVCKU0G78O" localSheetId="8" hidden="1">#REF!</definedName>
    <definedName name="BEx99CP6QCOAW061B6UVCKU0G78O" localSheetId="10" hidden="1">#REF!</definedName>
    <definedName name="BEx99CP6QCOAW061B6UVCKU0G78O" localSheetId="7" hidden="1">#REF!</definedName>
    <definedName name="BEx99CP6QCOAW061B6UVCKU0G78O" localSheetId="11" hidden="1">#REF!</definedName>
    <definedName name="BEx99CP6QCOAW061B6UVCKU0G78O" localSheetId="12" hidden="1">#REF!</definedName>
    <definedName name="BEx99CP6QCOAW061B6UVCKU0G78O" hidden="1">#REF!</definedName>
    <definedName name="BEx99Q6PH5F3OQKCCAAO75PYDEFN" localSheetId="9" hidden="1">#REF!</definedName>
    <definedName name="BEx99Q6PH5F3OQKCCAAO75PYDEFN" localSheetId="6" hidden="1">#REF!</definedName>
    <definedName name="BEx99Q6PH5F3OQKCCAAO75PYDEFN" localSheetId="8" hidden="1">#REF!</definedName>
    <definedName name="BEx99Q6PH5F3OQKCCAAO75PYDEFN" localSheetId="10" hidden="1">#REF!</definedName>
    <definedName name="BEx99Q6PH5F3OQKCCAAO75PYDEFN" localSheetId="7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hidden="1">#REF!</definedName>
    <definedName name="BEx99UDROAK28GWTG7FXE0N78XYN" hidden="1">'[2]Reco Sheet for Fcast'!$I$11:$J$11</definedName>
    <definedName name="BEx99WBYT2D6UUC1PT7A40ENYID4" localSheetId="9" hidden="1">#REF!</definedName>
    <definedName name="BEx99WBYT2D6UUC1PT7A40ENYID4" localSheetId="6" hidden="1">#REF!</definedName>
    <definedName name="BEx99WBYT2D6UUC1PT7A40ENYID4" localSheetId="8" hidden="1">#REF!</definedName>
    <definedName name="BEx99WBYT2D6UUC1PT7A40ENYID4" localSheetId="10" hidden="1">#REF!</definedName>
    <definedName name="BEx99WBYT2D6UUC1PT7A40ENYID4" localSheetId="7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hidden="1">#REF!</definedName>
    <definedName name="BEx99ZRZ4I7FHDPGRAT5VW7NVBPU" localSheetId="9" hidden="1">#REF!</definedName>
    <definedName name="BEx99ZRZ4I7FHDPGRAT5VW7NVBPU" localSheetId="6" hidden="1">#REF!</definedName>
    <definedName name="BEx99ZRZ4I7FHDPGRAT5VW7NVBPU" localSheetId="8" hidden="1">#REF!</definedName>
    <definedName name="BEx99ZRZ4I7FHDPGRAT5VW7NVBPU" localSheetId="10" hidden="1">#REF!</definedName>
    <definedName name="BEx99ZRZ4I7FHDPGRAT5VW7NVBPU" localSheetId="7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hidden="1">#REF!</definedName>
    <definedName name="BEx9AT5E3ZSHKSOL35O38L8HF9TH" localSheetId="9" hidden="1">#REF!</definedName>
    <definedName name="BEx9AT5E3ZSHKSOL35O38L8HF9TH" localSheetId="6" hidden="1">#REF!</definedName>
    <definedName name="BEx9AT5E3ZSHKSOL35O38L8HF9TH" localSheetId="8" hidden="1">#REF!</definedName>
    <definedName name="BEx9AT5E3ZSHKSOL35O38L8HF9TH" localSheetId="10" hidden="1">#REF!</definedName>
    <definedName name="BEx9AT5E3ZSHKSOL35O38L8HF9TH" localSheetId="7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hidden="1">#REF!</definedName>
    <definedName name="BEx9AV8W1FAWF5BHATYEN47X12JN" localSheetId="9" hidden="1">#REF!</definedName>
    <definedName name="BEx9AV8W1FAWF5BHATYEN47X12JN" localSheetId="6" hidden="1">#REF!</definedName>
    <definedName name="BEx9AV8W1FAWF5BHATYEN47X12JN" localSheetId="8" hidden="1">#REF!</definedName>
    <definedName name="BEx9AV8W1FAWF5BHATYEN47X12JN" localSheetId="10" hidden="1">#REF!</definedName>
    <definedName name="BEx9AV8W1FAWF5BHATYEN47X12JN" localSheetId="7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hidden="1">#REF!</definedName>
    <definedName name="BEx9B8A5186FNTQQNLIO5LK02ABI" localSheetId="9" hidden="1">#REF!</definedName>
    <definedName name="BEx9B8A5186FNTQQNLIO5LK02ABI" localSheetId="6" hidden="1">#REF!</definedName>
    <definedName name="BEx9B8A5186FNTQQNLIO5LK02ABI" localSheetId="8" hidden="1">#REF!</definedName>
    <definedName name="BEx9B8A5186FNTQQNLIO5LK02ABI" localSheetId="10" hidden="1">#REF!</definedName>
    <definedName name="BEx9B8A5186FNTQQNLIO5LK02ABI" localSheetId="7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hidden="1">#REF!</definedName>
    <definedName name="BEx9B8VR20E2CILU4CDQUQQ9ONXK" localSheetId="9" hidden="1">#REF!</definedName>
    <definedName name="BEx9B8VR20E2CILU4CDQUQQ9ONXK" localSheetId="6" hidden="1">#REF!</definedName>
    <definedName name="BEx9B8VR20E2CILU4CDQUQQ9ONXK" localSheetId="8" hidden="1">#REF!</definedName>
    <definedName name="BEx9B8VR20E2CILU4CDQUQQ9ONXK" localSheetId="10" hidden="1">#REF!</definedName>
    <definedName name="BEx9B8VR20E2CILU4CDQUQQ9ONXK" localSheetId="7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hidden="1">#REF!</definedName>
    <definedName name="BEx9B917EUP13X6FQ3NPQL76XM5V" localSheetId="9" hidden="1">#REF!</definedName>
    <definedName name="BEx9B917EUP13X6FQ3NPQL76XM5V" localSheetId="6" hidden="1">#REF!</definedName>
    <definedName name="BEx9B917EUP13X6FQ3NPQL76XM5V" localSheetId="8" hidden="1">#REF!</definedName>
    <definedName name="BEx9B917EUP13X6FQ3NPQL76XM5V" localSheetId="10" hidden="1">#REF!</definedName>
    <definedName name="BEx9B917EUP13X6FQ3NPQL76XM5V" localSheetId="7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hidden="1">#REF!</definedName>
    <definedName name="BEx9BAJ5WYEQ623HUT9NNCMP3RUG" localSheetId="9" hidden="1">#REF!</definedName>
    <definedName name="BEx9BAJ5WYEQ623HUT9NNCMP3RUG" localSheetId="6" hidden="1">#REF!</definedName>
    <definedName name="BEx9BAJ5WYEQ623HUT9NNCMP3RUG" localSheetId="8" hidden="1">#REF!</definedName>
    <definedName name="BEx9BAJ5WYEQ623HUT9NNCMP3RUG" localSheetId="10" hidden="1">#REF!</definedName>
    <definedName name="BEx9BAJ5WYEQ623HUT9NNCMP3RUG" localSheetId="7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hidden="1">#REF!</definedName>
    <definedName name="BEx9BSIIZE25CKBHWNWR0POFDJ3E" localSheetId="9" hidden="1">#REF!</definedName>
    <definedName name="BEx9BSIIZE25CKBHWNWR0POFDJ3E" localSheetId="8" hidden="1">#REF!</definedName>
    <definedName name="BEx9BSIIZE25CKBHWNWR0POFDJ3E" localSheetId="10" hidden="1">#REF!</definedName>
    <definedName name="BEx9BSIIZE25CKBHWNWR0POFDJ3E" localSheetId="7" hidden="1">#REF!</definedName>
    <definedName name="BEx9BSIIZE25CKBHWNWR0POFDJ3E" localSheetId="11" hidden="1">#REF!</definedName>
    <definedName name="BEx9BSIIZE25CKBHWNWR0POFDJ3E" localSheetId="12" hidden="1">#REF!</definedName>
    <definedName name="BEx9BSIIZE25CKBHWNWR0POFDJ3E" hidden="1">#REF!</definedName>
    <definedName name="BEx9BYSYW7QCPXS2NAVLFAU5Y2Z2" localSheetId="9" hidden="1">#REF!</definedName>
    <definedName name="BEx9BYSYW7QCPXS2NAVLFAU5Y2Z2" localSheetId="6" hidden="1">#REF!</definedName>
    <definedName name="BEx9BYSYW7QCPXS2NAVLFAU5Y2Z2" localSheetId="8" hidden="1">#REF!</definedName>
    <definedName name="BEx9BYSYW7QCPXS2NAVLFAU5Y2Z2" localSheetId="10" hidden="1">#REF!</definedName>
    <definedName name="BEx9BYSYW7QCPXS2NAVLFAU5Y2Z2" localSheetId="7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hidden="1">#REF!</definedName>
    <definedName name="BEx9C41UWXS8TM29C0XCL9CC1C9P" localSheetId="9" hidden="1">#REF!</definedName>
    <definedName name="BEx9C41UWXS8TM29C0XCL9CC1C9P" localSheetId="8" hidden="1">#REF!</definedName>
    <definedName name="BEx9C41UWXS8TM29C0XCL9CC1C9P" localSheetId="10" hidden="1">#REF!</definedName>
    <definedName name="BEx9C41UWXS8TM29C0XCL9CC1C9P" localSheetId="7" hidden="1">#REF!</definedName>
    <definedName name="BEx9C41UWXS8TM29C0XCL9CC1C9P" localSheetId="11" hidden="1">#REF!</definedName>
    <definedName name="BEx9C41UWXS8TM29C0XCL9CC1C9P" localSheetId="12" hidden="1">#REF!</definedName>
    <definedName name="BEx9C41UWXS8TM29C0XCL9CC1C9P" hidden="1">#REF!</definedName>
    <definedName name="BEx9C590HJ2O31IWJB73C1HR74AI" localSheetId="9" hidden="1">#REF!</definedName>
    <definedName name="BEx9C590HJ2O31IWJB73C1HR74AI" localSheetId="6" hidden="1">#REF!</definedName>
    <definedName name="BEx9C590HJ2O31IWJB73C1HR74AI" localSheetId="8" hidden="1">#REF!</definedName>
    <definedName name="BEx9C590HJ2O31IWJB73C1HR74AI" localSheetId="10" hidden="1">#REF!</definedName>
    <definedName name="BEx9C590HJ2O31IWJB73C1HR74AI" localSheetId="7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hidden="1">#REF!</definedName>
    <definedName name="BEx9CCQRMYYOGIOYTOM73VKDIPS1" localSheetId="9" hidden="1">#REF!</definedName>
    <definedName name="BEx9CCQRMYYOGIOYTOM73VKDIPS1" localSheetId="6" hidden="1">#REF!</definedName>
    <definedName name="BEx9CCQRMYYOGIOYTOM73VKDIPS1" localSheetId="8" hidden="1">#REF!</definedName>
    <definedName name="BEx9CCQRMYYOGIOYTOM73VKDIPS1" localSheetId="10" hidden="1">#REF!</definedName>
    <definedName name="BEx9CCQRMYYOGIOYTOM73VKDIPS1" localSheetId="7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hidden="1">#REF!</definedName>
    <definedName name="BEx9D1BC9FT19KY0INAABNDBAMR1" localSheetId="9" hidden="1">#REF!</definedName>
    <definedName name="BEx9D1BC9FT19KY0INAABNDBAMR1" localSheetId="6" hidden="1">#REF!</definedName>
    <definedName name="BEx9D1BC9FT19KY0INAABNDBAMR1" localSheetId="8" hidden="1">#REF!</definedName>
    <definedName name="BEx9D1BC9FT19KY0INAABNDBAMR1" localSheetId="10" hidden="1">#REF!</definedName>
    <definedName name="BEx9D1BC9FT19KY0INAABNDBAMR1" localSheetId="7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hidden="1">#REF!</definedName>
    <definedName name="BEx9D8IBATAXNHS7EHMS4TLO3PO0" localSheetId="9" hidden="1">#REF!</definedName>
    <definedName name="BEx9D8IBATAXNHS7EHMS4TLO3PO0" localSheetId="8" hidden="1">#REF!</definedName>
    <definedName name="BEx9D8IBATAXNHS7EHMS4TLO3PO0" localSheetId="10" hidden="1">#REF!</definedName>
    <definedName name="BEx9D8IBATAXNHS7EHMS4TLO3PO0" localSheetId="7" hidden="1">#REF!</definedName>
    <definedName name="BEx9D8IBATAXNHS7EHMS4TLO3PO0" localSheetId="11" hidden="1">#REF!</definedName>
    <definedName name="BEx9D8IBATAXNHS7EHMS4TLO3PO0" localSheetId="12" hidden="1">#REF!</definedName>
    <definedName name="BEx9D8IBATAXNHS7EHMS4TLO3PO0" hidden="1">#REF!</definedName>
    <definedName name="BEx9DN6ZMF18Q39MPMXSDJTZQNJ3" localSheetId="9" hidden="1">#REF!</definedName>
    <definedName name="BEx9DN6ZMF18Q39MPMXSDJTZQNJ3" localSheetId="6" hidden="1">#REF!</definedName>
    <definedName name="BEx9DN6ZMF18Q39MPMXSDJTZQNJ3" localSheetId="8" hidden="1">#REF!</definedName>
    <definedName name="BEx9DN6ZMF18Q39MPMXSDJTZQNJ3" localSheetId="10" hidden="1">#REF!</definedName>
    <definedName name="BEx9DN6ZMF18Q39MPMXSDJTZQNJ3" localSheetId="7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hidden="1">#REF!</definedName>
    <definedName name="BEx9E14TDNSEMI784W0OTIEQMWN6" localSheetId="9" hidden="1">#REF!</definedName>
    <definedName name="BEx9E14TDNSEMI784W0OTIEQMWN6" localSheetId="6" hidden="1">#REF!</definedName>
    <definedName name="BEx9E14TDNSEMI784W0OTIEQMWN6" localSheetId="8" hidden="1">#REF!</definedName>
    <definedName name="BEx9E14TDNSEMI784W0OTIEQMWN6" localSheetId="10" hidden="1">#REF!</definedName>
    <definedName name="BEx9E14TDNSEMI784W0OTIEQMWN6" localSheetId="7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hidden="1">#REF!</definedName>
    <definedName name="BEx9E2BZ2B1R41FMGJCJ7JLGLUAJ" localSheetId="9" hidden="1">#REF!</definedName>
    <definedName name="BEx9E2BZ2B1R41FMGJCJ7JLGLUAJ" localSheetId="6" hidden="1">#REF!</definedName>
    <definedName name="BEx9E2BZ2B1R41FMGJCJ7JLGLUAJ" localSheetId="8" hidden="1">#REF!</definedName>
    <definedName name="BEx9E2BZ2B1R41FMGJCJ7JLGLUAJ" localSheetId="10" hidden="1">#REF!</definedName>
    <definedName name="BEx9E2BZ2B1R41FMGJCJ7JLGLUAJ" localSheetId="7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hidden="1">#REF!</definedName>
    <definedName name="BEx9E4KTD5G2ZRDZ870KVFDDW1KA" localSheetId="9" hidden="1">#REF!</definedName>
    <definedName name="BEx9E4KTD5G2ZRDZ870KVFDDW1KA" localSheetId="8" hidden="1">#REF!</definedName>
    <definedName name="BEx9E4KTD5G2ZRDZ870KVFDDW1KA" localSheetId="10" hidden="1">#REF!</definedName>
    <definedName name="BEx9E4KTD5G2ZRDZ870KVFDDW1KA" localSheetId="7" hidden="1">#REF!</definedName>
    <definedName name="BEx9E4KTD5G2ZRDZ870KVFDDW1KA" localSheetId="11" hidden="1">#REF!</definedName>
    <definedName name="BEx9E4KTD5G2ZRDZ870KVFDDW1KA" localSheetId="12" hidden="1">#REF!</definedName>
    <definedName name="BEx9E4KTD5G2ZRDZ870KVFDDW1KA" hidden="1">#REF!</definedName>
    <definedName name="BEx9EG9KBJ77M8LEOR9ITOKN5KXY" localSheetId="9" hidden="1">#REF!</definedName>
    <definedName name="BEx9EG9KBJ77M8LEOR9ITOKN5KXY" localSheetId="6" hidden="1">#REF!</definedName>
    <definedName name="BEx9EG9KBJ77M8LEOR9ITOKN5KXY" localSheetId="8" hidden="1">#REF!</definedName>
    <definedName name="BEx9EG9KBJ77M8LEOR9ITOKN5KXY" localSheetId="10" hidden="1">#REF!</definedName>
    <definedName name="BEx9EG9KBJ77M8LEOR9ITOKN5KXY" localSheetId="7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hidden="1">#REF!</definedName>
    <definedName name="BEx9ELT9J5NDVVY4N2UDXPELXQC3" hidden="1">'[3]Bud Mth'!$F$9:$G$9</definedName>
    <definedName name="BEx9EMK6HAJJMVYZTN5AUIV7O1E6" localSheetId="9" hidden="1">#REF!</definedName>
    <definedName name="BEx9EMK6HAJJMVYZTN5AUIV7O1E6" localSheetId="6" hidden="1">#REF!</definedName>
    <definedName name="BEx9EMK6HAJJMVYZTN5AUIV7O1E6" localSheetId="8" hidden="1">#REF!</definedName>
    <definedName name="BEx9EMK6HAJJMVYZTN5AUIV7O1E6" localSheetId="10" hidden="1">#REF!</definedName>
    <definedName name="BEx9EMK6HAJJMVYZTN5AUIV7O1E6" localSheetId="7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hidden="1">#REF!</definedName>
    <definedName name="BEx9EQLVZHYQ1TPX7WH3SOWXCZLE" localSheetId="9" hidden="1">#REF!</definedName>
    <definedName name="BEx9EQLVZHYQ1TPX7WH3SOWXCZLE" localSheetId="6" hidden="1">#REF!</definedName>
    <definedName name="BEx9EQLVZHYQ1TPX7WH3SOWXCZLE" localSheetId="8" hidden="1">#REF!</definedName>
    <definedName name="BEx9EQLVZHYQ1TPX7WH3SOWXCZLE" localSheetId="10" hidden="1">#REF!</definedName>
    <definedName name="BEx9EQLVZHYQ1TPX7WH3SOWXCZLE" localSheetId="7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hidden="1">#REF!</definedName>
    <definedName name="BEx9ETLU0EK5LGEM1QCNYN2S8O5F" localSheetId="9" hidden="1">#REF!</definedName>
    <definedName name="BEx9ETLU0EK5LGEM1QCNYN2S8O5F" localSheetId="6" hidden="1">#REF!</definedName>
    <definedName name="BEx9ETLU0EK5LGEM1QCNYN2S8O5F" localSheetId="8" hidden="1">#REF!</definedName>
    <definedName name="BEx9ETLU0EK5LGEM1QCNYN2S8O5F" localSheetId="10" hidden="1">#REF!</definedName>
    <definedName name="BEx9ETLU0EK5LGEM1QCNYN2S8O5F" localSheetId="7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hidden="1">#REF!</definedName>
    <definedName name="BEx9F0Y2ESUNE3U7TQDLMPE9BO67" localSheetId="9" hidden="1">#REF!</definedName>
    <definedName name="BEx9F0Y2ESUNE3U7TQDLMPE9BO67" localSheetId="6" hidden="1">#REF!</definedName>
    <definedName name="BEx9F0Y2ESUNE3U7TQDLMPE9BO67" localSheetId="8" hidden="1">#REF!</definedName>
    <definedName name="BEx9F0Y2ESUNE3U7TQDLMPE9BO67" localSheetId="10" hidden="1">#REF!</definedName>
    <definedName name="BEx9F0Y2ESUNE3U7TQDLMPE9BO67" localSheetId="7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hidden="1">#REF!</definedName>
    <definedName name="BEx9F5W18ZGFOKGRE8PR6T1MO6GT" localSheetId="9" hidden="1">#REF!</definedName>
    <definedName name="BEx9F5W18ZGFOKGRE8PR6T1MO6GT" localSheetId="6" hidden="1">#REF!</definedName>
    <definedName name="BEx9F5W18ZGFOKGRE8PR6T1MO6GT" localSheetId="8" hidden="1">#REF!</definedName>
    <definedName name="BEx9F5W18ZGFOKGRE8PR6T1MO6GT" localSheetId="10" hidden="1">#REF!</definedName>
    <definedName name="BEx9F5W18ZGFOKGRE8PR6T1MO6GT" localSheetId="7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hidden="1">#REF!</definedName>
    <definedName name="BEx9F78N4HY0XFGBQ4UJRD52L1EI" localSheetId="9" hidden="1">#REF!</definedName>
    <definedName name="BEx9F78N4HY0XFGBQ4UJRD52L1EI" localSheetId="6" hidden="1">#REF!</definedName>
    <definedName name="BEx9F78N4HY0XFGBQ4UJRD52L1EI" localSheetId="8" hidden="1">#REF!</definedName>
    <definedName name="BEx9F78N4HY0XFGBQ4UJRD52L1EI" localSheetId="10" hidden="1">#REF!</definedName>
    <definedName name="BEx9F78N4HY0XFGBQ4UJRD52L1EI" localSheetId="7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hidden="1">#REF!</definedName>
    <definedName name="BEx9FF16LOQP5QIR4UHW5EIFGQB8" localSheetId="9" hidden="1">#REF!</definedName>
    <definedName name="BEx9FF16LOQP5QIR4UHW5EIFGQB8" localSheetId="6" hidden="1">#REF!</definedName>
    <definedName name="BEx9FF16LOQP5QIR4UHW5EIFGQB8" localSheetId="8" hidden="1">#REF!</definedName>
    <definedName name="BEx9FF16LOQP5QIR4UHW5EIFGQB8" localSheetId="10" hidden="1">#REF!</definedName>
    <definedName name="BEx9FF16LOQP5QIR4UHW5EIFGQB8" localSheetId="7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hidden="1">#REF!</definedName>
    <definedName name="BEx9FJTSRCZ3ZXT3QVBJT5NF8T7V" localSheetId="9" hidden="1">#REF!</definedName>
    <definedName name="BEx9FJTSRCZ3ZXT3QVBJT5NF8T7V" localSheetId="6" hidden="1">#REF!</definedName>
    <definedName name="BEx9FJTSRCZ3ZXT3QVBJT5NF8T7V" localSheetId="8" hidden="1">#REF!</definedName>
    <definedName name="BEx9FJTSRCZ3ZXT3QVBJT5NF8T7V" localSheetId="10" hidden="1">#REF!</definedName>
    <definedName name="BEx9FJTSRCZ3ZXT3QVBJT5NF8T7V" localSheetId="7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hidden="1">#REF!</definedName>
    <definedName name="BEx9FRBEEYPS5HLS3XT34AKZN94G" localSheetId="9" hidden="1">#REF!</definedName>
    <definedName name="BEx9FRBEEYPS5HLS3XT34AKZN94G" localSheetId="6" hidden="1">#REF!</definedName>
    <definedName name="BEx9FRBEEYPS5HLS3XT34AKZN94G" localSheetId="8" hidden="1">#REF!</definedName>
    <definedName name="BEx9FRBEEYPS5HLS3XT34AKZN94G" localSheetId="10" hidden="1">#REF!</definedName>
    <definedName name="BEx9FRBEEYPS5HLS3XT34AKZN94G" localSheetId="7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hidden="1">#REF!</definedName>
    <definedName name="BEx9GDY4D8ZPQJCYFIMYM0V0C51Y" localSheetId="9" hidden="1">#REF!</definedName>
    <definedName name="BEx9GDY4D8ZPQJCYFIMYM0V0C51Y" localSheetId="6" hidden="1">#REF!</definedName>
    <definedName name="BEx9GDY4D8ZPQJCYFIMYM0V0C51Y" localSheetId="8" hidden="1">#REF!</definedName>
    <definedName name="BEx9GDY4D8ZPQJCYFIMYM0V0C51Y" localSheetId="10" hidden="1">#REF!</definedName>
    <definedName name="BEx9GDY4D8ZPQJCYFIMYM0V0C51Y" localSheetId="7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hidden="1">#REF!</definedName>
    <definedName name="BEx9GGY04V0ZWI6O9KZH4KSBB389" localSheetId="9" hidden="1">#REF!</definedName>
    <definedName name="BEx9GGY04V0ZWI6O9KZH4KSBB389" localSheetId="6" hidden="1">#REF!</definedName>
    <definedName name="BEx9GGY04V0ZWI6O9KZH4KSBB389" localSheetId="8" hidden="1">#REF!</definedName>
    <definedName name="BEx9GGY04V0ZWI6O9KZH4KSBB389" localSheetId="10" hidden="1">#REF!</definedName>
    <definedName name="BEx9GGY04V0ZWI6O9KZH4KSBB389" localSheetId="7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hidden="1">#REF!</definedName>
    <definedName name="BEx9GNOPB6OZ2RH3FCDNJR38RJOS" localSheetId="9" hidden="1">#REF!</definedName>
    <definedName name="BEx9GNOPB6OZ2RH3FCDNJR38RJOS" localSheetId="6" hidden="1">#REF!</definedName>
    <definedName name="BEx9GNOPB6OZ2RH3FCDNJR38RJOS" localSheetId="8" hidden="1">#REF!</definedName>
    <definedName name="BEx9GNOPB6OZ2RH3FCDNJR38RJOS" localSheetId="10" hidden="1">#REF!</definedName>
    <definedName name="BEx9GNOPB6OZ2RH3FCDNJR38RJOS" localSheetId="7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hidden="1">#REF!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localSheetId="9" hidden="1">#REF!</definedName>
    <definedName name="BEx9GUQALUWCD30UKUQGSWW8KBQ7" localSheetId="6" hidden="1">#REF!</definedName>
    <definedName name="BEx9GUQALUWCD30UKUQGSWW8KBQ7" localSheetId="8" hidden="1">#REF!</definedName>
    <definedName name="BEx9GUQALUWCD30UKUQGSWW8KBQ7" localSheetId="10" hidden="1">#REF!</definedName>
    <definedName name="BEx9GUQALUWCD30UKUQGSWW8KBQ7" localSheetId="7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hidden="1">#REF!</definedName>
    <definedName name="BEx9GY6BVFQGCLMOWVT6PIC9WP5X" localSheetId="9" hidden="1">#REF!</definedName>
    <definedName name="BEx9GY6BVFQGCLMOWVT6PIC9WP5X" localSheetId="6" hidden="1">#REF!</definedName>
    <definedName name="BEx9GY6BVFQGCLMOWVT6PIC9WP5X" localSheetId="8" hidden="1">#REF!</definedName>
    <definedName name="BEx9GY6BVFQGCLMOWVT6PIC9WP5X" localSheetId="10" hidden="1">#REF!</definedName>
    <definedName name="BEx9GY6BVFQGCLMOWVT6PIC9WP5X" localSheetId="7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hidden="1">#REF!</definedName>
    <definedName name="BEx9GZ2P3FDHKXEBXX2VS0BG2NP2" localSheetId="9" hidden="1">#REF!</definedName>
    <definedName name="BEx9GZ2P3FDHKXEBXX2VS0BG2NP2" localSheetId="6" hidden="1">#REF!</definedName>
    <definedName name="BEx9GZ2P3FDHKXEBXX2VS0BG2NP2" localSheetId="8" hidden="1">#REF!</definedName>
    <definedName name="BEx9GZ2P3FDHKXEBXX2VS0BG2NP2" localSheetId="10" hidden="1">#REF!</definedName>
    <definedName name="BEx9GZ2P3FDHKXEBXX2VS0BG2NP2" localSheetId="7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hidden="1">#REF!</definedName>
    <definedName name="BEx9H04IB14E1437FF2OIRRWBSD7" localSheetId="9" hidden="1">#REF!</definedName>
    <definedName name="BEx9H04IB14E1437FF2OIRRWBSD7" localSheetId="6" hidden="1">#REF!</definedName>
    <definedName name="BEx9H04IB14E1437FF2OIRRWBSD7" localSheetId="8" hidden="1">#REF!</definedName>
    <definedName name="BEx9H04IB14E1437FF2OIRRWBSD7" localSheetId="10" hidden="1">#REF!</definedName>
    <definedName name="BEx9H04IB14E1437FF2OIRRWBSD7" localSheetId="7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hidden="1">#REF!</definedName>
    <definedName name="BEx9H5O1KDZJCW91Q29VRPY5YS6P" localSheetId="9" hidden="1">#REF!</definedName>
    <definedName name="BEx9H5O1KDZJCW91Q29VRPY5YS6P" localSheetId="6" hidden="1">#REF!</definedName>
    <definedName name="BEx9H5O1KDZJCW91Q29VRPY5YS6P" localSheetId="8" hidden="1">#REF!</definedName>
    <definedName name="BEx9H5O1KDZJCW91Q29VRPY5YS6P" localSheetId="10" hidden="1">#REF!</definedName>
    <definedName name="BEx9H5O1KDZJCW91Q29VRPY5YS6P" localSheetId="7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hidden="1">#REF!</definedName>
    <definedName name="BEx9H8YR0E906F1JXZMBX3LNT004" localSheetId="9" hidden="1">#REF!</definedName>
    <definedName name="BEx9H8YR0E906F1JXZMBX3LNT004" localSheetId="6" hidden="1">#REF!</definedName>
    <definedName name="BEx9H8YR0E906F1JXZMBX3LNT004" localSheetId="8" hidden="1">#REF!</definedName>
    <definedName name="BEx9H8YR0E906F1JXZMBX3LNT004" localSheetId="10" hidden="1">#REF!</definedName>
    <definedName name="BEx9H8YR0E906F1JXZMBX3LNT004" localSheetId="7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hidden="1">#REF!</definedName>
    <definedName name="BEx9HV57CT0XR7KTSE1SJU1W7VRS" localSheetId="9" hidden="1">#REF!</definedName>
    <definedName name="BEx9HV57CT0XR7KTSE1SJU1W7VRS" localSheetId="8" hidden="1">#REF!</definedName>
    <definedName name="BEx9HV57CT0XR7KTSE1SJU1W7VRS" localSheetId="10" hidden="1">#REF!</definedName>
    <definedName name="BEx9HV57CT0XR7KTSE1SJU1W7VRS" localSheetId="7" hidden="1">#REF!</definedName>
    <definedName name="BEx9HV57CT0XR7KTSE1SJU1W7VRS" localSheetId="11" hidden="1">#REF!</definedName>
    <definedName name="BEx9HV57CT0XR7KTSE1SJU1W7VRS" localSheetId="12" hidden="1">#REF!</definedName>
    <definedName name="BEx9HV57CT0XR7KTSE1SJU1W7VRS" hidden="1">#REF!</definedName>
    <definedName name="BEx9HZ1G1J0CB5PC45ZW4S9Q4EFY" localSheetId="9" hidden="1">#REF!</definedName>
    <definedName name="BEx9HZ1G1J0CB5PC45ZW4S9Q4EFY" localSheetId="8" hidden="1">#REF!</definedName>
    <definedName name="BEx9HZ1G1J0CB5PC45ZW4S9Q4EFY" localSheetId="10" hidden="1">#REF!</definedName>
    <definedName name="BEx9HZ1G1J0CB5PC45ZW4S9Q4EFY" localSheetId="7" hidden="1">#REF!</definedName>
    <definedName name="BEx9HZ1G1J0CB5PC45ZW4S9Q4EFY" localSheetId="11" hidden="1">#REF!</definedName>
    <definedName name="BEx9HZ1G1J0CB5PC45ZW4S9Q4EFY" localSheetId="12" hidden="1">#REF!</definedName>
    <definedName name="BEx9HZ1G1J0CB5PC45ZW4S9Q4EFY" hidden="1">#REF!</definedName>
    <definedName name="BEx9I8XIG7E5NB48QQHXP23FIN60" localSheetId="9" hidden="1">#REF!</definedName>
    <definedName name="BEx9I8XIG7E5NB48QQHXP23FIN60" localSheetId="6" hidden="1">#REF!</definedName>
    <definedName name="BEx9I8XIG7E5NB48QQHXP23FIN60" localSheetId="8" hidden="1">#REF!</definedName>
    <definedName name="BEx9I8XIG7E5NB48QQHXP23FIN60" localSheetId="10" hidden="1">#REF!</definedName>
    <definedName name="BEx9I8XIG7E5NB48QQHXP23FIN60" localSheetId="7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hidden="1">#REF!</definedName>
    <definedName name="BEx9IMKCBEBXIA88V7M64JLL4FI4" localSheetId="9" hidden="1">#REF!</definedName>
    <definedName name="BEx9IMKCBEBXIA88V7M64JLL4FI4" localSheetId="8" hidden="1">#REF!</definedName>
    <definedName name="BEx9IMKCBEBXIA88V7M64JLL4FI4" localSheetId="10" hidden="1">#REF!</definedName>
    <definedName name="BEx9IMKCBEBXIA88V7M64JLL4FI4" localSheetId="7" hidden="1">#REF!</definedName>
    <definedName name="BEx9IMKCBEBXIA88V7M64JLL4FI4" localSheetId="11" hidden="1">#REF!</definedName>
    <definedName name="BEx9IMKCBEBXIA88V7M64JLL4FI4" localSheetId="12" hidden="1">#REF!</definedName>
    <definedName name="BEx9IMKCBEBXIA88V7M64JLL4FI4" hidden="1">#REF!</definedName>
    <definedName name="BEx9IQRF01ATLVK0YE60ARKQJ68L" localSheetId="9" hidden="1">#REF!</definedName>
    <definedName name="BEx9IQRF01ATLVK0YE60ARKQJ68L" localSheetId="6" hidden="1">#REF!</definedName>
    <definedName name="BEx9IQRF01ATLVK0YE60ARKQJ68L" localSheetId="8" hidden="1">#REF!</definedName>
    <definedName name="BEx9IQRF01ATLVK0YE60ARKQJ68L" localSheetId="10" hidden="1">#REF!</definedName>
    <definedName name="BEx9IQRF01ATLVK0YE60ARKQJ68L" localSheetId="7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hidden="1">#REF!</definedName>
    <definedName name="BEx9IT5QNZWKM6YQ5WER0DC2PMMU" localSheetId="9" hidden="1">#REF!</definedName>
    <definedName name="BEx9IT5QNZWKM6YQ5WER0DC2PMMU" localSheetId="6" hidden="1">#REF!</definedName>
    <definedName name="BEx9IT5QNZWKM6YQ5WER0DC2PMMU" localSheetId="8" hidden="1">#REF!</definedName>
    <definedName name="BEx9IT5QNZWKM6YQ5WER0DC2PMMU" localSheetId="10" hidden="1">#REF!</definedName>
    <definedName name="BEx9IT5QNZWKM6YQ5WER0DC2PMMU" localSheetId="7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hidden="1">#REF!</definedName>
    <definedName name="BEx9IUNP46GLAWX4BYA9AY38PVL0" localSheetId="9" hidden="1">#REF!</definedName>
    <definedName name="BEx9IUNP46GLAWX4BYA9AY38PVL0" localSheetId="8" hidden="1">#REF!</definedName>
    <definedName name="BEx9IUNP46GLAWX4BYA9AY38PVL0" localSheetId="10" hidden="1">#REF!</definedName>
    <definedName name="BEx9IUNP46GLAWX4BYA9AY38PVL0" localSheetId="7" hidden="1">#REF!</definedName>
    <definedName name="BEx9IUNP46GLAWX4BYA9AY38PVL0" localSheetId="11" hidden="1">#REF!</definedName>
    <definedName name="BEx9IUNP46GLAWX4BYA9AY38PVL0" localSheetId="12" hidden="1">#REF!</definedName>
    <definedName name="BEx9IUNP46GLAWX4BYA9AY38PVL0" hidden="1">#REF!</definedName>
    <definedName name="BEx9IW5MFLXTVCJHVUZTUH93AXOS" localSheetId="9" hidden="1">#REF!</definedName>
    <definedName name="BEx9IW5MFLXTVCJHVUZTUH93AXOS" localSheetId="6" hidden="1">#REF!</definedName>
    <definedName name="BEx9IW5MFLXTVCJHVUZTUH93AXOS" localSheetId="8" hidden="1">#REF!</definedName>
    <definedName name="BEx9IW5MFLXTVCJHVUZTUH93AXOS" localSheetId="10" hidden="1">#REF!</definedName>
    <definedName name="BEx9IW5MFLXTVCJHVUZTUH93AXOS" localSheetId="7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hidden="1">#REF!</definedName>
    <definedName name="BEx9IXCSPSZC80YZUPRCYTG326KV" localSheetId="9" hidden="1">#REF!</definedName>
    <definedName name="BEx9IXCSPSZC80YZUPRCYTG326KV" localSheetId="6" hidden="1">#REF!</definedName>
    <definedName name="BEx9IXCSPSZC80YZUPRCYTG326KV" localSheetId="8" hidden="1">#REF!</definedName>
    <definedName name="BEx9IXCSPSZC80YZUPRCYTG326KV" localSheetId="10" hidden="1">#REF!</definedName>
    <definedName name="BEx9IXCSPSZC80YZUPRCYTG326KV" localSheetId="7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hidden="1">#REF!</definedName>
    <definedName name="BEx9IZR39NHDGOM97H4E6F81RTQW" localSheetId="9" hidden="1">#REF!</definedName>
    <definedName name="BEx9IZR39NHDGOM97H4E6F81RTQW" localSheetId="6" hidden="1">#REF!</definedName>
    <definedName name="BEx9IZR39NHDGOM97H4E6F81RTQW" localSheetId="8" hidden="1">#REF!</definedName>
    <definedName name="BEx9IZR39NHDGOM97H4E6F81RTQW" localSheetId="10" hidden="1">#REF!</definedName>
    <definedName name="BEx9IZR39NHDGOM97H4E6F81RTQW" localSheetId="7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hidden="1">#REF!</definedName>
    <definedName name="BEx9J6CH5E7YZPER7HXEIOIKGPCA" localSheetId="9" hidden="1">#REF!</definedName>
    <definedName name="BEx9J6CH5E7YZPER7HXEIOIKGPCA" localSheetId="6" hidden="1">#REF!</definedName>
    <definedName name="BEx9J6CH5E7YZPER7HXEIOIKGPCA" localSheetId="8" hidden="1">#REF!</definedName>
    <definedName name="BEx9J6CH5E7YZPER7HXEIOIKGPCA" localSheetId="10" hidden="1">#REF!</definedName>
    <definedName name="BEx9J6CH5E7YZPER7HXEIOIKGPCA" localSheetId="7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hidden="1">#REF!</definedName>
    <definedName name="BEx9J7JMQEVLC9IQ0C5BDMVJ0SNE" localSheetId="9" hidden="1">#REF!</definedName>
    <definedName name="BEx9J7JMQEVLC9IQ0C5BDMVJ0SNE" localSheetId="8" hidden="1">#REF!</definedName>
    <definedName name="BEx9J7JMQEVLC9IQ0C5BDMVJ0SNE" localSheetId="10" hidden="1">#REF!</definedName>
    <definedName name="BEx9J7JMQEVLC9IQ0C5BDMVJ0SNE" localSheetId="7" hidden="1">#REF!</definedName>
    <definedName name="BEx9J7JMQEVLC9IQ0C5BDMVJ0SNE" localSheetId="11" hidden="1">#REF!</definedName>
    <definedName name="BEx9J7JMQEVLC9IQ0C5BDMVJ0SNE" localSheetId="12" hidden="1">#REF!</definedName>
    <definedName name="BEx9J7JMQEVLC9IQ0C5BDMVJ0SNE" hidden="1">#REF!</definedName>
    <definedName name="BEx9JJTZKVUJAVPTRE0RAVTEH41G" localSheetId="9" hidden="1">#REF!</definedName>
    <definedName name="BEx9JJTZKVUJAVPTRE0RAVTEH41G" localSheetId="6" hidden="1">#REF!</definedName>
    <definedName name="BEx9JJTZKVUJAVPTRE0RAVTEH41G" localSheetId="8" hidden="1">#REF!</definedName>
    <definedName name="BEx9JJTZKVUJAVPTRE0RAVTEH41G" localSheetId="10" hidden="1">#REF!</definedName>
    <definedName name="BEx9JJTZKVUJAVPTRE0RAVTEH41G" localSheetId="7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hidden="1">#REF!</definedName>
    <definedName name="BEx9JLBYK239B3F841C7YG1GT7ST" localSheetId="9" hidden="1">#REF!</definedName>
    <definedName name="BEx9JLBYK239B3F841C7YG1GT7ST" localSheetId="6" hidden="1">#REF!</definedName>
    <definedName name="BEx9JLBYK239B3F841C7YG1GT7ST" localSheetId="8" hidden="1">#REF!</definedName>
    <definedName name="BEx9JLBYK239B3F841C7YG1GT7ST" localSheetId="10" hidden="1">#REF!</definedName>
    <definedName name="BEx9JLBYK239B3F841C7YG1GT7ST" localSheetId="7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hidden="1">#REF!</definedName>
    <definedName name="BEx9KLW9GH3AS7L6X2QVYRX4MP47" localSheetId="9" hidden="1">#REF!</definedName>
    <definedName name="BEx9KLW9GH3AS7L6X2QVYRX4MP47" localSheetId="8" hidden="1">#REF!</definedName>
    <definedName name="BEx9KLW9GH3AS7L6X2QVYRX4MP47" localSheetId="10" hidden="1">#REF!</definedName>
    <definedName name="BEx9KLW9GH3AS7L6X2QVYRX4MP47" localSheetId="7" hidden="1">#REF!</definedName>
    <definedName name="BEx9KLW9GH3AS7L6X2QVYRX4MP47" localSheetId="11" hidden="1">#REF!</definedName>
    <definedName name="BEx9KLW9GH3AS7L6X2QVYRX4MP47" localSheetId="12" hidden="1">#REF!</definedName>
    <definedName name="BEx9KLW9GH3AS7L6X2QVYRX4MP47" hidden="1">#REF!</definedName>
    <definedName name="BExAW4IIW5D0MDY6TJ3G4FOLPYIR" localSheetId="9" hidden="1">#REF!</definedName>
    <definedName name="BExAW4IIW5D0MDY6TJ3G4FOLPYIR" localSheetId="6" hidden="1">#REF!</definedName>
    <definedName name="BExAW4IIW5D0MDY6TJ3G4FOLPYIR" localSheetId="8" hidden="1">#REF!</definedName>
    <definedName name="BExAW4IIW5D0MDY6TJ3G4FOLPYIR" localSheetId="10" hidden="1">#REF!</definedName>
    <definedName name="BExAW4IIW5D0MDY6TJ3G4FOLPYIR" localSheetId="7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hidden="1">#REF!</definedName>
    <definedName name="BExAWEPCKLF5GHCVH6O4GKOE0SW1" hidden="1">'[2]Reco Sheet for Fcast'!$F$10:$G$10</definedName>
    <definedName name="BExAWMN8563X9T1UZOH7OWA0DH6W" localSheetId="9" hidden="1">#REF!</definedName>
    <definedName name="BExAWMN8563X9T1UZOH7OWA0DH6W" localSheetId="8" hidden="1">#REF!</definedName>
    <definedName name="BExAWMN8563X9T1UZOH7OWA0DH6W" localSheetId="10" hidden="1">#REF!</definedName>
    <definedName name="BExAWMN8563X9T1UZOH7OWA0DH6W" localSheetId="7" hidden="1">#REF!</definedName>
    <definedName name="BExAWMN8563X9T1UZOH7OWA0DH6W" localSheetId="11" hidden="1">#REF!</definedName>
    <definedName name="BExAWMN8563X9T1UZOH7OWA0DH6W" localSheetId="12" hidden="1">#REF!</definedName>
    <definedName name="BExAWMN8563X9T1UZOH7OWA0DH6W" hidden="1">#REF!</definedName>
    <definedName name="BExAX28937OH2SJJ980WOFXSWR07" hidden="1">'[2]Reco Sheet for Fcast'!$F$7:$G$7</definedName>
    <definedName name="BExAX410NB4F2XOB84OR2197H8M5" localSheetId="9" hidden="1">#REF!</definedName>
    <definedName name="BExAX410NB4F2XOB84OR2197H8M5" localSheetId="6" hidden="1">#REF!</definedName>
    <definedName name="BExAX410NB4F2XOB84OR2197H8M5" localSheetId="8" hidden="1">#REF!</definedName>
    <definedName name="BExAX410NB4F2XOB84OR2197H8M5" localSheetId="10" hidden="1">#REF!</definedName>
    <definedName name="BExAX410NB4F2XOB84OR2197H8M5" localSheetId="7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hidden="1">#REF!</definedName>
    <definedName name="BExAX6FBAZV45KQY4H0U21PCNPDA" localSheetId="9" hidden="1">#REF!</definedName>
    <definedName name="BExAX6FBAZV45KQY4H0U21PCNPDA" localSheetId="8" hidden="1">#REF!</definedName>
    <definedName name="BExAX6FBAZV45KQY4H0U21PCNPDA" localSheetId="10" hidden="1">#REF!</definedName>
    <definedName name="BExAX6FBAZV45KQY4H0U21PCNPDA" localSheetId="7" hidden="1">#REF!</definedName>
    <definedName name="BExAX6FBAZV45KQY4H0U21PCNPDA" localSheetId="11" hidden="1">#REF!</definedName>
    <definedName name="BExAX6FBAZV45KQY4H0U21PCNPDA" localSheetId="12" hidden="1">#REF!</definedName>
    <definedName name="BExAX6FBAZV45KQY4H0U21PCNPDA" hidden="1">#REF!</definedName>
    <definedName name="BExAX8TNG8LQ5Q4904SAYQIPGBSV" localSheetId="9" hidden="1">#REF!</definedName>
    <definedName name="BExAX8TNG8LQ5Q4904SAYQIPGBSV" localSheetId="6" hidden="1">#REF!</definedName>
    <definedName name="BExAX8TNG8LQ5Q4904SAYQIPGBSV" localSheetId="8" hidden="1">#REF!</definedName>
    <definedName name="BExAX8TNG8LQ5Q4904SAYQIPGBSV" localSheetId="10" hidden="1">#REF!</definedName>
    <definedName name="BExAX8TNG8LQ5Q4904SAYQIPGBSV" localSheetId="7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hidden="1">#REF!</definedName>
    <definedName name="BExAXH2FJ8S1SX2XRI17ZABSFERB" localSheetId="9" hidden="1">#REF!</definedName>
    <definedName name="BExAXH2FJ8S1SX2XRI17ZABSFERB" localSheetId="8" hidden="1">#REF!</definedName>
    <definedName name="BExAXH2FJ8S1SX2XRI17ZABSFERB" localSheetId="10" hidden="1">#REF!</definedName>
    <definedName name="BExAXH2FJ8S1SX2XRI17ZABSFERB" localSheetId="7" hidden="1">#REF!</definedName>
    <definedName name="BExAXH2FJ8S1SX2XRI17ZABSFERB" localSheetId="11" hidden="1">#REF!</definedName>
    <definedName name="BExAXH2FJ8S1SX2XRI17ZABSFERB" localSheetId="12" hidden="1">#REF!</definedName>
    <definedName name="BExAXH2FJ8S1SX2XRI17ZABSFERB" hidden="1">#REF!</definedName>
    <definedName name="BExAY0EAT2LXR5MFGM0DLIB45PLO" localSheetId="9" hidden="1">#REF!</definedName>
    <definedName name="BExAY0EAT2LXR5MFGM0DLIB45PLO" localSheetId="6" hidden="1">#REF!</definedName>
    <definedName name="BExAY0EAT2LXR5MFGM0DLIB45PLO" localSheetId="8" hidden="1">#REF!</definedName>
    <definedName name="BExAY0EAT2LXR5MFGM0DLIB45PLO" localSheetId="10" hidden="1">#REF!</definedName>
    <definedName name="BExAY0EAT2LXR5MFGM0DLIB45PLO" localSheetId="7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hidden="1">#REF!</definedName>
    <definedName name="BExAYE6LNIEBR9DSNI5JGNITGKIT" localSheetId="9" hidden="1">#REF!</definedName>
    <definedName name="BExAYE6LNIEBR9DSNI5JGNITGKIT" localSheetId="6" hidden="1">#REF!</definedName>
    <definedName name="BExAYE6LNIEBR9DSNI5JGNITGKIT" localSheetId="8" hidden="1">#REF!</definedName>
    <definedName name="BExAYE6LNIEBR9DSNI5JGNITGKIT" localSheetId="10" hidden="1">#REF!</definedName>
    <definedName name="BExAYE6LNIEBR9DSNI5JGNITGKIT" localSheetId="7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hidden="1">#REF!</definedName>
    <definedName name="BExAYHMLXGGO25P8HYB2S75DEB4F" localSheetId="9" hidden="1">#REF!</definedName>
    <definedName name="BExAYHMLXGGO25P8HYB2S75DEB4F" localSheetId="6" hidden="1">#REF!</definedName>
    <definedName name="BExAYHMLXGGO25P8HYB2S75DEB4F" localSheetId="8" hidden="1">#REF!</definedName>
    <definedName name="BExAYHMLXGGO25P8HYB2S75DEB4F" localSheetId="10" hidden="1">#REF!</definedName>
    <definedName name="BExAYHMLXGGO25P8HYB2S75DEB4F" localSheetId="7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hidden="1">#REF!</definedName>
    <definedName name="BExAYHXJ3CVLPZX5R6UR0U1MNDXJ" hidden="1">'[2]Reco Sheet for Fcast'!$C$15:$D$23</definedName>
    <definedName name="BExAYKXAUWGDOPG952TEJ2UKZKWN" localSheetId="9" hidden="1">#REF!</definedName>
    <definedName name="BExAYKXAUWGDOPG952TEJ2UKZKWN" localSheetId="6" hidden="1">#REF!</definedName>
    <definedName name="BExAYKXAUWGDOPG952TEJ2UKZKWN" localSheetId="8" hidden="1">#REF!</definedName>
    <definedName name="BExAYKXAUWGDOPG952TEJ2UKZKWN" localSheetId="10" hidden="1">#REF!</definedName>
    <definedName name="BExAYKXAUWGDOPG952TEJ2UKZKWN" localSheetId="7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hidden="1">#REF!</definedName>
    <definedName name="BExAYP9TDTI2MBP6EYE0H39CPMXN" localSheetId="9" hidden="1">#REF!</definedName>
    <definedName name="BExAYP9TDTI2MBP6EYE0H39CPMXN" localSheetId="6" hidden="1">#REF!</definedName>
    <definedName name="BExAYP9TDTI2MBP6EYE0H39CPMXN" localSheetId="8" hidden="1">#REF!</definedName>
    <definedName name="BExAYP9TDTI2MBP6EYE0H39CPMXN" localSheetId="10" hidden="1">#REF!</definedName>
    <definedName name="BExAYP9TDTI2MBP6EYE0H39CPMXN" localSheetId="7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hidden="1">#REF!</definedName>
    <definedName name="BExAYPPWJPWDKU59O051WMGB7O0J" localSheetId="9" hidden="1">#REF!</definedName>
    <definedName name="BExAYPPWJPWDKU59O051WMGB7O0J" localSheetId="6" hidden="1">#REF!</definedName>
    <definedName name="BExAYPPWJPWDKU59O051WMGB7O0J" localSheetId="8" hidden="1">#REF!</definedName>
    <definedName name="BExAYPPWJPWDKU59O051WMGB7O0J" localSheetId="10" hidden="1">#REF!</definedName>
    <definedName name="BExAYPPWJPWDKU59O051WMGB7O0J" localSheetId="7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hidden="1">#REF!</definedName>
    <definedName name="BExAYR2JZCJBUH6F1LZC2A7JIVRJ" localSheetId="9" hidden="1">#REF!</definedName>
    <definedName name="BExAYR2JZCJBUH6F1LZC2A7JIVRJ" localSheetId="6" hidden="1">#REF!</definedName>
    <definedName name="BExAYR2JZCJBUH6F1LZC2A7JIVRJ" localSheetId="8" hidden="1">#REF!</definedName>
    <definedName name="BExAYR2JZCJBUH6F1LZC2A7JIVRJ" localSheetId="10" hidden="1">#REF!</definedName>
    <definedName name="BExAYR2JZCJBUH6F1LZC2A7JIVRJ" localSheetId="7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hidden="1">#REF!</definedName>
    <definedName name="BExAYTGVRD3DLKO75RFPMBKCIWB8" localSheetId="9" hidden="1">#REF!</definedName>
    <definedName name="BExAYTGVRD3DLKO75RFPMBKCIWB8" localSheetId="6" hidden="1">#REF!</definedName>
    <definedName name="BExAYTGVRD3DLKO75RFPMBKCIWB8" localSheetId="8" hidden="1">#REF!</definedName>
    <definedName name="BExAYTGVRD3DLKO75RFPMBKCIWB8" localSheetId="10" hidden="1">#REF!</definedName>
    <definedName name="BExAYTGVRD3DLKO75RFPMBKCIWB8" localSheetId="7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hidden="1">#REF!</definedName>
    <definedName name="BExAYY9H9COOT46HJLPVDLTO12UL" localSheetId="9" hidden="1">#REF!</definedName>
    <definedName name="BExAYY9H9COOT46HJLPVDLTO12UL" localSheetId="6" hidden="1">#REF!</definedName>
    <definedName name="BExAYY9H9COOT46HJLPVDLTO12UL" localSheetId="8" hidden="1">#REF!</definedName>
    <definedName name="BExAYY9H9COOT46HJLPVDLTO12UL" localSheetId="10" hidden="1">#REF!</definedName>
    <definedName name="BExAYY9H9COOT46HJLPVDLTO12UL" localSheetId="7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hidden="1">#REF!</definedName>
    <definedName name="BExAZ5WJK9535H42VH6Y0VSS3JA9" localSheetId="9" hidden="1">#REF!</definedName>
    <definedName name="BExAZ5WJK9535H42VH6Y0VSS3JA9" localSheetId="8" hidden="1">#REF!</definedName>
    <definedName name="BExAZ5WJK9535H42VH6Y0VSS3JA9" localSheetId="10" hidden="1">#REF!</definedName>
    <definedName name="BExAZ5WJK9535H42VH6Y0VSS3JA9" localSheetId="7" hidden="1">#REF!</definedName>
    <definedName name="BExAZ5WJK9535H42VH6Y0VSS3JA9" localSheetId="11" hidden="1">#REF!</definedName>
    <definedName name="BExAZ5WJK9535H42VH6Y0VSS3JA9" localSheetId="12" hidden="1">#REF!</definedName>
    <definedName name="BExAZ5WJK9535H42VH6Y0VSS3JA9" hidden="1">#REF!</definedName>
    <definedName name="BExAZCNEGB4JYHC8CZ51KTN890US" localSheetId="9" hidden="1">#REF!</definedName>
    <definedName name="BExAZCNEGB4JYHC8CZ51KTN890US" localSheetId="6" hidden="1">#REF!</definedName>
    <definedName name="BExAZCNEGB4JYHC8CZ51KTN890US" localSheetId="8" hidden="1">#REF!</definedName>
    <definedName name="BExAZCNEGB4JYHC8CZ51KTN890US" localSheetId="10" hidden="1">#REF!</definedName>
    <definedName name="BExAZCNEGB4JYHC8CZ51KTN890US" localSheetId="7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hidden="1">#REF!</definedName>
    <definedName name="BExAZFCI302YFYRDJYQDWQQL0Q0O" localSheetId="9" hidden="1">#REF!</definedName>
    <definedName name="BExAZFCI302YFYRDJYQDWQQL0Q0O" localSheetId="6" hidden="1">#REF!</definedName>
    <definedName name="BExAZFCI302YFYRDJYQDWQQL0Q0O" localSheetId="8" hidden="1">#REF!</definedName>
    <definedName name="BExAZFCI302YFYRDJYQDWQQL0Q0O" localSheetId="10" hidden="1">#REF!</definedName>
    <definedName name="BExAZFCI302YFYRDJYQDWQQL0Q0O" localSheetId="7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hidden="1">#REF!</definedName>
    <definedName name="BExAZLHLST9OP89R1HJMC1POQG8H" localSheetId="9" hidden="1">#REF!</definedName>
    <definedName name="BExAZLHLST9OP89R1HJMC1POQG8H" localSheetId="6" hidden="1">#REF!</definedName>
    <definedName name="BExAZLHLST9OP89R1HJMC1POQG8H" localSheetId="8" hidden="1">#REF!</definedName>
    <definedName name="BExAZLHLST9OP89R1HJMC1POQG8H" localSheetId="10" hidden="1">#REF!</definedName>
    <definedName name="BExAZLHLST9OP89R1HJMC1POQG8H" localSheetId="7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hidden="1">#REF!</definedName>
    <definedName name="BExAZMDYMIAA7RX1BMCKU1VLBRGY" localSheetId="9" hidden="1">#REF!</definedName>
    <definedName name="BExAZMDYMIAA7RX1BMCKU1VLBRGY" localSheetId="6" hidden="1">#REF!</definedName>
    <definedName name="BExAZMDYMIAA7RX1BMCKU1VLBRGY" localSheetId="8" hidden="1">#REF!</definedName>
    <definedName name="BExAZMDYMIAA7RX1BMCKU1VLBRGY" localSheetId="10" hidden="1">#REF!</definedName>
    <definedName name="BExAZMDYMIAA7RX1BMCKU1VLBRGY" localSheetId="7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hidden="1">#REF!</definedName>
    <definedName name="BExAZNL6BHI8DCQWXOX4I2P839UX" localSheetId="9" hidden="1">#REF!</definedName>
    <definedName name="BExAZNL6BHI8DCQWXOX4I2P839UX" localSheetId="6" hidden="1">#REF!</definedName>
    <definedName name="BExAZNL6BHI8DCQWXOX4I2P839UX" localSheetId="8" hidden="1">#REF!</definedName>
    <definedName name="BExAZNL6BHI8DCQWXOX4I2P839UX" localSheetId="10" hidden="1">#REF!</definedName>
    <definedName name="BExAZNL6BHI8DCQWXOX4I2P839UX" localSheetId="7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hidden="1">#REF!</definedName>
    <definedName name="BExAZRMWSONMCG9KDUM4KAQ7BONM" localSheetId="9" hidden="1">#REF!</definedName>
    <definedName name="BExAZRMWSONMCG9KDUM4KAQ7BONM" localSheetId="6" hidden="1">#REF!</definedName>
    <definedName name="BExAZRMWSONMCG9KDUM4KAQ7BONM" localSheetId="8" hidden="1">#REF!</definedName>
    <definedName name="BExAZRMWSONMCG9KDUM4KAQ7BONM" localSheetId="10" hidden="1">#REF!</definedName>
    <definedName name="BExAZRMWSONMCG9KDUM4KAQ7BONM" localSheetId="7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hidden="1">#REF!</definedName>
    <definedName name="BExAZTFG4SJRG4TW6JXRF7N08JFI" localSheetId="9" hidden="1">#REF!</definedName>
    <definedName name="BExAZTFG4SJRG4TW6JXRF7N08JFI" localSheetId="6" hidden="1">#REF!</definedName>
    <definedName name="BExAZTFG4SJRG4TW6JXRF7N08JFI" localSheetId="8" hidden="1">#REF!</definedName>
    <definedName name="BExAZTFG4SJRG4TW6JXRF7N08JFI" localSheetId="10" hidden="1">#REF!</definedName>
    <definedName name="BExAZTFG4SJRG4TW6JXRF7N08JFI" localSheetId="7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hidden="1">#REF!</definedName>
    <definedName name="BExAZUS4A8OHDZK0MWAOCCCKTH73" localSheetId="9" hidden="1">#REF!</definedName>
    <definedName name="BExAZUS4A8OHDZK0MWAOCCCKTH73" localSheetId="6" hidden="1">#REF!</definedName>
    <definedName name="BExAZUS4A8OHDZK0MWAOCCCKTH73" localSheetId="8" hidden="1">#REF!</definedName>
    <definedName name="BExAZUS4A8OHDZK0MWAOCCCKTH73" localSheetId="10" hidden="1">#REF!</definedName>
    <definedName name="BExAZUS4A8OHDZK0MWAOCCCKTH73" localSheetId="7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hidden="1">#REF!</definedName>
    <definedName name="BExAZX6FECVK3E07KXM2XPYKGM6U" localSheetId="9" hidden="1">#REF!</definedName>
    <definedName name="BExAZX6FECVK3E07KXM2XPYKGM6U" localSheetId="6" hidden="1">#REF!</definedName>
    <definedName name="BExAZX6FECVK3E07KXM2XPYKGM6U" localSheetId="8" hidden="1">#REF!</definedName>
    <definedName name="BExAZX6FECVK3E07KXM2XPYKGM6U" localSheetId="10" hidden="1">#REF!</definedName>
    <definedName name="BExAZX6FECVK3E07KXM2XPYKGM6U" localSheetId="7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hidden="1">#REF!</definedName>
    <definedName name="BExAZZQ0QV1ZYLCVLE578WEPBOBQ" localSheetId="9" hidden="1">#REF!</definedName>
    <definedName name="BExAZZQ0QV1ZYLCVLE578WEPBOBQ" localSheetId="8" hidden="1">#REF!</definedName>
    <definedName name="BExAZZQ0QV1ZYLCVLE578WEPBOBQ" localSheetId="10" hidden="1">#REF!</definedName>
    <definedName name="BExAZZQ0QV1ZYLCVLE578WEPBOBQ" localSheetId="7" hidden="1">#REF!</definedName>
    <definedName name="BExAZZQ0QV1ZYLCVLE578WEPBOBQ" localSheetId="11" hidden="1">#REF!</definedName>
    <definedName name="BExAZZQ0QV1ZYLCVLE578WEPBOBQ" localSheetId="12" hidden="1">#REF!</definedName>
    <definedName name="BExAZZQ0QV1ZYLCVLE578WEPBOBQ" hidden="1">#REF!</definedName>
    <definedName name="BExB012NJ8GASTNNPBRRFTLHIOC9" localSheetId="9" hidden="1">#REF!</definedName>
    <definedName name="BExB012NJ8GASTNNPBRRFTLHIOC9" localSheetId="6" hidden="1">#REF!</definedName>
    <definedName name="BExB012NJ8GASTNNPBRRFTLHIOC9" localSheetId="8" hidden="1">#REF!</definedName>
    <definedName name="BExB012NJ8GASTNNPBRRFTLHIOC9" localSheetId="10" hidden="1">#REF!</definedName>
    <definedName name="BExB012NJ8GASTNNPBRRFTLHIOC9" localSheetId="7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hidden="1">#REF!</definedName>
    <definedName name="BExB072HHXVMUC0VYNGG48GRSH5Q" localSheetId="9" hidden="1">#REF!</definedName>
    <definedName name="BExB072HHXVMUC0VYNGG48GRSH5Q" localSheetId="6" hidden="1">#REF!</definedName>
    <definedName name="BExB072HHXVMUC0VYNGG48GRSH5Q" localSheetId="8" hidden="1">#REF!</definedName>
    <definedName name="BExB072HHXVMUC0VYNGG48GRSH5Q" localSheetId="10" hidden="1">#REF!</definedName>
    <definedName name="BExB072HHXVMUC0VYNGG48GRSH5Q" localSheetId="7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hidden="1">#REF!</definedName>
    <definedName name="BExB0FRDEYDEUEAB1W8KD6D965XA" localSheetId="9" hidden="1">#REF!</definedName>
    <definedName name="BExB0FRDEYDEUEAB1W8KD6D965XA" localSheetId="6" hidden="1">#REF!</definedName>
    <definedName name="BExB0FRDEYDEUEAB1W8KD6D965XA" localSheetId="8" hidden="1">#REF!</definedName>
    <definedName name="BExB0FRDEYDEUEAB1W8KD6D965XA" localSheetId="10" hidden="1">#REF!</definedName>
    <definedName name="BExB0FRDEYDEUEAB1W8KD6D965XA" localSheetId="7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hidden="1">#REF!</definedName>
    <definedName name="BExB0KPCN7YJORQAYUCF4YKIKPMC" localSheetId="9" hidden="1">#REF!</definedName>
    <definedName name="BExB0KPCN7YJORQAYUCF4YKIKPMC" localSheetId="6" hidden="1">#REF!</definedName>
    <definedName name="BExB0KPCN7YJORQAYUCF4YKIKPMC" localSheetId="8" hidden="1">#REF!</definedName>
    <definedName name="BExB0KPCN7YJORQAYUCF4YKIKPMC" localSheetId="10" hidden="1">#REF!</definedName>
    <definedName name="BExB0KPCN7YJORQAYUCF4YKIKPMC" localSheetId="7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hidden="1">#REF!</definedName>
    <definedName name="BExB0WE4PI3NOBXXVO9CTEN4DIU2" localSheetId="9" hidden="1">#REF!</definedName>
    <definedName name="BExB0WE4PI3NOBXXVO9CTEN4DIU2" localSheetId="6" hidden="1">#REF!</definedName>
    <definedName name="BExB0WE4PI3NOBXXVO9CTEN4DIU2" localSheetId="8" hidden="1">#REF!</definedName>
    <definedName name="BExB0WE4PI3NOBXXVO9CTEN4DIU2" localSheetId="10" hidden="1">#REF!</definedName>
    <definedName name="BExB0WE4PI3NOBXXVO9CTEN4DIU2" localSheetId="7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hidden="1">#REF!</definedName>
    <definedName name="BExB10QNIVITUYS55OAEKK3VLJFE" localSheetId="9" hidden="1">#REF!</definedName>
    <definedName name="BExB10QNIVITUYS55OAEKK3VLJFE" localSheetId="6" hidden="1">#REF!</definedName>
    <definedName name="BExB10QNIVITUYS55OAEKK3VLJFE" localSheetId="8" hidden="1">#REF!</definedName>
    <definedName name="BExB10QNIVITUYS55OAEKK3VLJFE" localSheetId="10" hidden="1">#REF!</definedName>
    <definedName name="BExB10QNIVITUYS55OAEKK3VLJFE" localSheetId="7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hidden="1">#REF!</definedName>
    <definedName name="BExB15ZDRY4CIJ911DONP0KCY9KU" localSheetId="9" hidden="1">#REF!</definedName>
    <definedName name="BExB15ZDRY4CIJ911DONP0KCY9KU" localSheetId="6" hidden="1">#REF!</definedName>
    <definedName name="BExB15ZDRY4CIJ911DONP0KCY9KU" localSheetId="8" hidden="1">#REF!</definedName>
    <definedName name="BExB15ZDRY4CIJ911DONP0KCY9KU" localSheetId="10" hidden="1">#REF!</definedName>
    <definedName name="BExB15ZDRY4CIJ911DONP0KCY9KU" localSheetId="7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hidden="1">#REF!</definedName>
    <definedName name="BExB16VQY0O0RLZYJFU3OFEONVTE" localSheetId="9" hidden="1">#REF!</definedName>
    <definedName name="BExB16VQY0O0RLZYJFU3OFEONVTE" localSheetId="6" hidden="1">#REF!</definedName>
    <definedName name="BExB16VQY0O0RLZYJFU3OFEONVTE" localSheetId="8" hidden="1">#REF!</definedName>
    <definedName name="BExB16VQY0O0RLZYJFU3OFEONVTE" localSheetId="10" hidden="1">#REF!</definedName>
    <definedName name="BExB16VQY0O0RLZYJFU3OFEONVTE" localSheetId="7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hidden="1">#REF!</definedName>
    <definedName name="BExB1713OG4CGOEQ7O0FXSI2FQWZ" localSheetId="9" hidden="1">#REF!</definedName>
    <definedName name="BExB1713OG4CGOEQ7O0FXSI2FQWZ" localSheetId="8" hidden="1">#REF!</definedName>
    <definedName name="BExB1713OG4CGOEQ7O0FXSI2FQWZ" localSheetId="10" hidden="1">#REF!</definedName>
    <definedName name="BExB1713OG4CGOEQ7O0FXSI2FQWZ" localSheetId="7" hidden="1">#REF!</definedName>
    <definedName name="BExB1713OG4CGOEQ7O0FXSI2FQWZ" localSheetId="11" hidden="1">#REF!</definedName>
    <definedName name="BExB1713OG4CGOEQ7O0FXSI2FQWZ" localSheetId="12" hidden="1">#REF!</definedName>
    <definedName name="BExB1713OG4CGOEQ7O0FXSI2FQWZ" hidden="1">#REF!</definedName>
    <definedName name="BExB1FKNY2UO4W5FUGFHJOA2WFGG" localSheetId="9" hidden="1">#REF!</definedName>
    <definedName name="BExB1FKNY2UO4W5FUGFHJOA2WFGG" localSheetId="6" hidden="1">#REF!</definedName>
    <definedName name="BExB1FKNY2UO4W5FUGFHJOA2WFGG" localSheetId="8" hidden="1">#REF!</definedName>
    <definedName name="BExB1FKNY2UO4W5FUGFHJOA2WFGG" localSheetId="10" hidden="1">#REF!</definedName>
    <definedName name="BExB1FKNY2UO4W5FUGFHJOA2WFGG" localSheetId="7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hidden="1">#REF!</definedName>
    <definedName name="BExB1GMD0PIDGTFBGQOPRWQSP9I4" localSheetId="9" hidden="1">#REF!</definedName>
    <definedName name="BExB1GMD0PIDGTFBGQOPRWQSP9I4" localSheetId="6" hidden="1">#REF!</definedName>
    <definedName name="BExB1GMD0PIDGTFBGQOPRWQSP9I4" localSheetId="8" hidden="1">#REF!</definedName>
    <definedName name="BExB1GMD0PIDGTFBGQOPRWQSP9I4" localSheetId="10" hidden="1">#REF!</definedName>
    <definedName name="BExB1GMD0PIDGTFBGQOPRWQSP9I4" localSheetId="7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hidden="1">#REF!</definedName>
    <definedName name="BExB1O49WB23GYRGP1OKE2V4B8KB" localSheetId="9" hidden="1">#REF!</definedName>
    <definedName name="BExB1O49WB23GYRGP1OKE2V4B8KB" localSheetId="8" hidden="1">#REF!</definedName>
    <definedName name="BExB1O49WB23GYRGP1OKE2V4B8KB" localSheetId="10" hidden="1">#REF!</definedName>
    <definedName name="BExB1O49WB23GYRGP1OKE2V4B8KB" localSheetId="7" hidden="1">#REF!</definedName>
    <definedName name="BExB1O49WB23GYRGP1OKE2V4B8KB" localSheetId="11" hidden="1">#REF!</definedName>
    <definedName name="BExB1O49WB23GYRGP1OKE2V4B8KB" localSheetId="12" hidden="1">#REF!</definedName>
    <definedName name="BExB1O49WB23GYRGP1OKE2V4B8KB" hidden="1">#REF!</definedName>
    <definedName name="BExB1PWZDAO1V9N18MU22F75P6Y5" hidden="1">'[2]Reco Sheet for Fcast'!$I$6:$J$6</definedName>
    <definedName name="BExB1Q29OO6LNFNT1EQLA3KYE7MX" localSheetId="9" hidden="1">#REF!</definedName>
    <definedName name="BExB1Q29OO6LNFNT1EQLA3KYE7MX" localSheetId="6" hidden="1">#REF!</definedName>
    <definedName name="BExB1Q29OO6LNFNT1EQLA3KYE7MX" localSheetId="8" hidden="1">#REF!</definedName>
    <definedName name="BExB1Q29OO6LNFNT1EQLA3KYE7MX" localSheetId="10" hidden="1">#REF!</definedName>
    <definedName name="BExB1Q29OO6LNFNT1EQLA3KYE7MX" localSheetId="7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hidden="1">#REF!</definedName>
    <definedName name="BExB1TNRV5EBWZEHYLHI76T0FVA7" localSheetId="9" hidden="1">#REF!</definedName>
    <definedName name="BExB1TNRV5EBWZEHYLHI76T0FVA7" localSheetId="6" hidden="1">#REF!</definedName>
    <definedName name="BExB1TNRV5EBWZEHYLHI76T0FVA7" localSheetId="8" hidden="1">#REF!</definedName>
    <definedName name="BExB1TNRV5EBWZEHYLHI76T0FVA7" localSheetId="10" hidden="1">#REF!</definedName>
    <definedName name="BExB1TNRV5EBWZEHYLHI76T0FVA7" localSheetId="7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hidden="1">#REF!</definedName>
    <definedName name="BExB1WI6M8I0EEP1ANUQZCFY24EV" localSheetId="9" hidden="1">#REF!</definedName>
    <definedName name="BExB1WI6M8I0EEP1ANUQZCFY24EV" localSheetId="6" hidden="1">#REF!</definedName>
    <definedName name="BExB1WI6M8I0EEP1ANUQZCFY24EV" localSheetId="8" hidden="1">#REF!</definedName>
    <definedName name="BExB1WI6M8I0EEP1ANUQZCFY24EV" localSheetId="10" hidden="1">#REF!</definedName>
    <definedName name="BExB1WI6M8I0EEP1ANUQZCFY24EV" localSheetId="7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hidden="1">#REF!</definedName>
    <definedName name="BExB1Z7GTT7CR0FJMG7GTKH7A4KN" hidden="1">'[2]Reco Sheet for Fcast'!$O$6:$P$10</definedName>
    <definedName name="BExB203OWC9QZA3BYOKQ18L4FUJE" localSheetId="9" hidden="1">#REF!</definedName>
    <definedName name="BExB203OWC9QZA3BYOKQ18L4FUJE" localSheetId="6" hidden="1">#REF!</definedName>
    <definedName name="BExB203OWC9QZA3BYOKQ18L4FUJE" localSheetId="8" hidden="1">#REF!</definedName>
    <definedName name="BExB203OWC9QZA3BYOKQ18L4FUJE" localSheetId="10" hidden="1">#REF!</definedName>
    <definedName name="BExB203OWC9QZA3BYOKQ18L4FUJE" localSheetId="7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hidden="1">#REF!</definedName>
    <definedName name="BExB2CJHTU7C591BR4WRL5L2F2K6" localSheetId="9" hidden="1">#REF!</definedName>
    <definedName name="BExB2CJHTU7C591BR4WRL5L2F2K6" localSheetId="6" hidden="1">#REF!</definedName>
    <definedName name="BExB2CJHTU7C591BR4WRL5L2F2K6" localSheetId="8" hidden="1">#REF!</definedName>
    <definedName name="BExB2CJHTU7C591BR4WRL5L2F2K6" localSheetId="10" hidden="1">#REF!</definedName>
    <definedName name="BExB2CJHTU7C591BR4WRL5L2F2K6" localSheetId="7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hidden="1">#REF!</definedName>
    <definedName name="BExB2K1AV4PGNS1O6C7D7AO411AX" localSheetId="9" hidden="1">#REF!</definedName>
    <definedName name="BExB2K1AV4PGNS1O6C7D7AO411AX" localSheetId="6" hidden="1">#REF!</definedName>
    <definedName name="BExB2K1AV4PGNS1O6C7D7AO411AX" localSheetId="8" hidden="1">#REF!</definedName>
    <definedName name="BExB2K1AV4PGNS1O6C7D7AO411AX" localSheetId="10" hidden="1">#REF!</definedName>
    <definedName name="BExB2K1AV4PGNS1O6C7D7AO411AX" localSheetId="7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hidden="1">#REF!</definedName>
    <definedName name="BExB2O2UYHKI324YE324E1N7FVIB" localSheetId="9" hidden="1">#REF!</definedName>
    <definedName name="BExB2O2UYHKI324YE324E1N7FVIB" localSheetId="6" hidden="1">#REF!</definedName>
    <definedName name="BExB2O2UYHKI324YE324E1N7FVIB" localSheetId="8" hidden="1">#REF!</definedName>
    <definedName name="BExB2O2UYHKI324YE324E1N7FVIB" localSheetId="10" hidden="1">#REF!</definedName>
    <definedName name="BExB2O2UYHKI324YE324E1N7FVIB" localSheetId="7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hidden="1">#REF!</definedName>
    <definedName name="BExB2Q0VJ0MU2URO3JOVUAVHEI3V" localSheetId="9" hidden="1">#REF!</definedName>
    <definedName name="BExB2Q0VJ0MU2URO3JOVUAVHEI3V" localSheetId="6" hidden="1">#REF!</definedName>
    <definedName name="BExB2Q0VJ0MU2URO3JOVUAVHEI3V" localSheetId="8" hidden="1">#REF!</definedName>
    <definedName name="BExB2Q0VJ0MU2URO3JOVUAVHEI3V" localSheetId="10" hidden="1">#REF!</definedName>
    <definedName name="BExB2Q0VJ0MU2URO3JOVUAVHEI3V" localSheetId="7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hidden="1">#REF!</definedName>
    <definedName name="BExB2TBPD6APUT2TO3BGE6IU9G7C" hidden="1">'[3]Bud Mth'!$I$11:$J$11</definedName>
    <definedName name="BExB30IP1DNKNQ6PZ5ERUGR5MK4Z" localSheetId="9" hidden="1">#REF!</definedName>
    <definedName name="BExB30IP1DNKNQ6PZ5ERUGR5MK4Z" localSheetId="6" hidden="1">#REF!</definedName>
    <definedName name="BExB30IP1DNKNQ6PZ5ERUGR5MK4Z" localSheetId="8" hidden="1">#REF!</definedName>
    <definedName name="BExB30IP1DNKNQ6PZ5ERUGR5MK4Z" localSheetId="10" hidden="1">#REF!</definedName>
    <definedName name="BExB30IP1DNKNQ6PZ5ERUGR5MK4Z" localSheetId="7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hidden="1">#REF!</definedName>
    <definedName name="BExB3TL3FFDSU6ZSR25KZABHXJXM" localSheetId="9" hidden="1">#REF!</definedName>
    <definedName name="BExB3TL3FFDSU6ZSR25KZABHXJXM" localSheetId="8" hidden="1">#REF!</definedName>
    <definedName name="BExB3TL3FFDSU6ZSR25KZABHXJXM" localSheetId="10" hidden="1">#REF!</definedName>
    <definedName name="BExB3TL3FFDSU6ZSR25KZABHXJXM" localSheetId="7" hidden="1">#REF!</definedName>
    <definedName name="BExB3TL3FFDSU6ZSR25KZABHXJXM" localSheetId="11" hidden="1">#REF!</definedName>
    <definedName name="BExB3TL3FFDSU6ZSR25KZABHXJXM" localSheetId="12" hidden="1">#REF!</definedName>
    <definedName name="BExB3TL3FFDSU6ZSR25KZABHXJXM" hidden="1">#REF!</definedName>
    <definedName name="BExB42VLHX3FLYCON9QDRE70MBLO" localSheetId="9" hidden="1">#REF!</definedName>
    <definedName name="BExB42VLHX3FLYCON9QDRE70MBLO" localSheetId="8" hidden="1">#REF!</definedName>
    <definedName name="BExB42VLHX3FLYCON9QDRE70MBLO" localSheetId="10" hidden="1">#REF!</definedName>
    <definedName name="BExB42VLHX3FLYCON9QDRE70MBLO" localSheetId="7" hidden="1">#REF!</definedName>
    <definedName name="BExB42VLHX3FLYCON9QDRE70MBLO" localSheetId="11" hidden="1">#REF!</definedName>
    <definedName name="BExB42VLHX3FLYCON9QDRE70MBLO" localSheetId="12" hidden="1">#REF!</definedName>
    <definedName name="BExB42VLHX3FLYCON9QDRE70MBLO" hidden="1">#REF!</definedName>
    <definedName name="BExB442RX0T3L6HUL6X5T21CENW6" localSheetId="9" hidden="1">#REF!</definedName>
    <definedName name="BExB442RX0T3L6HUL6X5T21CENW6" localSheetId="6" hidden="1">#REF!</definedName>
    <definedName name="BExB442RX0T3L6HUL6X5T21CENW6" localSheetId="8" hidden="1">#REF!</definedName>
    <definedName name="BExB442RX0T3L6HUL6X5T21CENW6" localSheetId="10" hidden="1">#REF!</definedName>
    <definedName name="BExB442RX0T3L6HUL6X5T21CENW6" localSheetId="7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hidden="1">#REF!</definedName>
    <definedName name="BExB4ADD0L7417CII901XTFKXD1J" localSheetId="9" hidden="1">#REF!</definedName>
    <definedName name="BExB4ADD0L7417CII901XTFKXD1J" localSheetId="6" hidden="1">#REF!</definedName>
    <definedName name="BExB4ADD0L7417CII901XTFKXD1J" localSheetId="8" hidden="1">#REF!</definedName>
    <definedName name="BExB4ADD0L7417CII901XTFKXD1J" localSheetId="10" hidden="1">#REF!</definedName>
    <definedName name="BExB4ADD0L7417CII901XTFKXD1J" localSheetId="7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hidden="1">#REF!</definedName>
    <definedName name="BExB4DYU06HCGRIPBSWRCXK804UM" localSheetId="9" hidden="1">#REF!</definedName>
    <definedName name="BExB4DYU06HCGRIPBSWRCXK804UM" localSheetId="6" hidden="1">#REF!</definedName>
    <definedName name="BExB4DYU06HCGRIPBSWRCXK804UM" localSheetId="8" hidden="1">#REF!</definedName>
    <definedName name="BExB4DYU06HCGRIPBSWRCXK804UM" localSheetId="10" hidden="1">#REF!</definedName>
    <definedName name="BExB4DYU06HCGRIPBSWRCXK804UM" localSheetId="7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hidden="1">#REF!</definedName>
    <definedName name="BExB4GNWJ6OF995Q61W2G9VZAMPS" localSheetId="9" hidden="1">#REF!</definedName>
    <definedName name="BExB4GNWJ6OF995Q61W2G9VZAMPS" localSheetId="8" hidden="1">#REF!</definedName>
    <definedName name="BExB4GNWJ6OF995Q61W2G9VZAMPS" localSheetId="10" hidden="1">#REF!</definedName>
    <definedName name="BExB4GNWJ6OF995Q61W2G9VZAMPS" localSheetId="7" hidden="1">#REF!</definedName>
    <definedName name="BExB4GNWJ6OF995Q61W2G9VZAMPS" localSheetId="11" hidden="1">#REF!</definedName>
    <definedName name="BExB4GNWJ6OF995Q61W2G9VZAMPS" localSheetId="12" hidden="1">#REF!</definedName>
    <definedName name="BExB4GNWJ6OF995Q61W2G9VZAMPS" hidden="1">#REF!</definedName>
    <definedName name="BExB4KEQ72L2ONQ7IFMYZAK0153C" hidden="1">'[2]Reco Sheet for Fcast'!$F$11:$G$11</definedName>
    <definedName name="BExB4M24SMODJ32BDKDH2DWLGTXO" localSheetId="9" hidden="1">#REF!</definedName>
    <definedName name="BExB4M24SMODJ32BDKDH2DWLGTXO" localSheetId="8" hidden="1">#REF!</definedName>
    <definedName name="BExB4M24SMODJ32BDKDH2DWLGTXO" localSheetId="10" hidden="1">#REF!</definedName>
    <definedName name="BExB4M24SMODJ32BDKDH2DWLGTXO" localSheetId="7" hidden="1">#REF!</definedName>
    <definedName name="BExB4M24SMODJ32BDKDH2DWLGTXO" localSheetId="11" hidden="1">#REF!</definedName>
    <definedName name="BExB4M24SMODJ32BDKDH2DWLGTXO" localSheetId="12" hidden="1">#REF!</definedName>
    <definedName name="BExB4M24SMODJ32BDKDH2DWLGTXO" hidden="1">#REF!</definedName>
    <definedName name="BExB4Z3EZBGYYI33U0KQ8NEIH8PY" localSheetId="9" hidden="1">#REF!</definedName>
    <definedName name="BExB4Z3EZBGYYI33U0KQ8NEIH8PY" localSheetId="6" hidden="1">#REF!</definedName>
    <definedName name="BExB4Z3EZBGYYI33U0KQ8NEIH8PY" localSheetId="8" hidden="1">#REF!</definedName>
    <definedName name="BExB4Z3EZBGYYI33U0KQ8NEIH8PY" localSheetId="10" hidden="1">#REF!</definedName>
    <definedName name="BExB4Z3EZBGYYI33U0KQ8NEIH8PY" localSheetId="7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hidden="1">#REF!</definedName>
    <definedName name="BExB55368XW7UX657ZSPC6BFE92S" localSheetId="9" hidden="1">#REF!</definedName>
    <definedName name="BExB55368XW7UX657ZSPC6BFE92S" localSheetId="6" hidden="1">#REF!</definedName>
    <definedName name="BExB55368XW7UX657ZSPC6BFE92S" localSheetId="8" hidden="1">#REF!</definedName>
    <definedName name="BExB55368XW7UX657ZSPC6BFE92S" localSheetId="10" hidden="1">#REF!</definedName>
    <definedName name="BExB55368XW7UX657ZSPC6BFE92S" localSheetId="7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hidden="1">#REF!</definedName>
    <definedName name="BExB57MZEPL2SA2ONPK66YFLZWJU" localSheetId="9" hidden="1">#REF!</definedName>
    <definedName name="BExB57MZEPL2SA2ONPK66YFLZWJU" localSheetId="6" hidden="1">#REF!</definedName>
    <definedName name="BExB57MZEPL2SA2ONPK66YFLZWJU" localSheetId="8" hidden="1">#REF!</definedName>
    <definedName name="BExB57MZEPL2SA2ONPK66YFLZWJU" localSheetId="10" hidden="1">#REF!</definedName>
    <definedName name="BExB57MZEPL2SA2ONPK66YFLZWJU" localSheetId="7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hidden="1">#REF!</definedName>
    <definedName name="BExB5833OAOJ22VK1YK47FHUSVK2" localSheetId="9" hidden="1">#REF!</definedName>
    <definedName name="BExB5833OAOJ22VK1YK47FHUSVK2" localSheetId="6" hidden="1">#REF!</definedName>
    <definedName name="BExB5833OAOJ22VK1YK47FHUSVK2" localSheetId="8" hidden="1">#REF!</definedName>
    <definedName name="BExB5833OAOJ22VK1YK47FHUSVK2" localSheetId="10" hidden="1">#REF!</definedName>
    <definedName name="BExB5833OAOJ22VK1YK47FHUSVK2" localSheetId="7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hidden="1">#REF!</definedName>
    <definedName name="BExB58JDIHS42JZT9DJJMKA8QFCO" localSheetId="9" hidden="1">#REF!</definedName>
    <definedName name="BExB58JDIHS42JZT9DJJMKA8QFCO" localSheetId="6" hidden="1">#REF!</definedName>
    <definedName name="BExB58JDIHS42JZT9DJJMKA8QFCO" localSheetId="8" hidden="1">#REF!</definedName>
    <definedName name="BExB58JDIHS42JZT9DJJMKA8QFCO" localSheetId="10" hidden="1">#REF!</definedName>
    <definedName name="BExB58JDIHS42JZT9DJJMKA8QFCO" localSheetId="7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hidden="1">#REF!</definedName>
    <definedName name="BExB58U5FQC5JWV9CGC83HLLZUZI" localSheetId="9" hidden="1">#REF!</definedName>
    <definedName name="BExB58U5FQC5JWV9CGC83HLLZUZI" localSheetId="6" hidden="1">#REF!</definedName>
    <definedName name="BExB58U5FQC5JWV9CGC83HLLZUZI" localSheetId="8" hidden="1">#REF!</definedName>
    <definedName name="BExB58U5FQC5JWV9CGC83HLLZUZI" localSheetId="10" hidden="1">#REF!</definedName>
    <definedName name="BExB58U5FQC5JWV9CGC83HLLZUZI" localSheetId="7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hidden="1">#REF!</definedName>
    <definedName name="BExB5EDO9XUKHF74X3HAU2WPPHZH" localSheetId="9" hidden="1">#REF!</definedName>
    <definedName name="BExB5EDO9XUKHF74X3HAU2WPPHZH" localSheetId="6" hidden="1">#REF!</definedName>
    <definedName name="BExB5EDO9XUKHF74X3HAU2WPPHZH" localSheetId="8" hidden="1">#REF!</definedName>
    <definedName name="BExB5EDO9XUKHF74X3HAU2WPPHZH" localSheetId="10" hidden="1">#REF!</definedName>
    <definedName name="BExB5EDO9XUKHF74X3HAU2WPPHZH" localSheetId="7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hidden="1">#REF!</definedName>
    <definedName name="BExB5G6EH68AYEP1UT0GHUEL3SLN" localSheetId="9" hidden="1">#REF!</definedName>
    <definedName name="BExB5G6EH68AYEP1UT0GHUEL3SLN" localSheetId="6" hidden="1">#REF!</definedName>
    <definedName name="BExB5G6EH68AYEP1UT0GHUEL3SLN" localSheetId="8" hidden="1">#REF!</definedName>
    <definedName name="BExB5G6EH68AYEP1UT0GHUEL3SLN" localSheetId="10" hidden="1">#REF!</definedName>
    <definedName name="BExB5G6EH68AYEP1UT0GHUEL3SLN" localSheetId="7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hidden="1">#REF!</definedName>
    <definedName name="BExB5LQ3CUIG99R26KF7ZDT7KB5Y" localSheetId="9" hidden="1">#REF!</definedName>
    <definedName name="BExB5LQ3CUIG99R26KF7ZDT7KB5Y" localSheetId="8" hidden="1">#REF!</definedName>
    <definedName name="BExB5LQ3CUIG99R26KF7ZDT7KB5Y" localSheetId="10" hidden="1">#REF!</definedName>
    <definedName name="BExB5LQ3CUIG99R26KF7ZDT7KB5Y" localSheetId="7" hidden="1">#REF!</definedName>
    <definedName name="BExB5LQ3CUIG99R26KF7ZDT7KB5Y" localSheetId="11" hidden="1">#REF!</definedName>
    <definedName name="BExB5LQ3CUIG99R26KF7ZDT7KB5Y" localSheetId="12" hidden="1">#REF!</definedName>
    <definedName name="BExB5LQ3CUIG99R26KF7ZDT7KB5Y" hidden="1">#REF!</definedName>
    <definedName name="BExB5QYVEZWFE5DQVHAM760EV05X" localSheetId="9" hidden="1">#REF!</definedName>
    <definedName name="BExB5QYVEZWFE5DQVHAM760EV05X" localSheetId="6" hidden="1">#REF!</definedName>
    <definedName name="BExB5QYVEZWFE5DQVHAM760EV05X" localSheetId="8" hidden="1">#REF!</definedName>
    <definedName name="BExB5QYVEZWFE5DQVHAM760EV05X" localSheetId="10" hidden="1">#REF!</definedName>
    <definedName name="BExB5QYVEZWFE5DQVHAM760EV05X" localSheetId="7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hidden="1">#REF!</definedName>
    <definedName name="BExB5U9IRH14EMOE0YGIE3WIVLFS" localSheetId="9" hidden="1">#REF!</definedName>
    <definedName name="BExB5U9IRH14EMOE0YGIE3WIVLFS" localSheetId="6" hidden="1">#REF!</definedName>
    <definedName name="BExB5U9IRH14EMOE0YGIE3WIVLFS" localSheetId="8" hidden="1">#REF!</definedName>
    <definedName name="BExB5U9IRH14EMOE0YGIE3WIVLFS" localSheetId="10" hidden="1">#REF!</definedName>
    <definedName name="BExB5U9IRH14EMOE0YGIE3WIVLFS" localSheetId="7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hidden="1">#REF!</definedName>
    <definedName name="BExB5VWYMOV6BAIH7XUBBVPU7MMD" localSheetId="9" hidden="1">#REF!</definedName>
    <definedName name="BExB5VWYMOV6BAIH7XUBBVPU7MMD" localSheetId="6" hidden="1">#REF!</definedName>
    <definedName name="BExB5VWYMOV6BAIH7XUBBVPU7MMD" localSheetId="8" hidden="1">#REF!</definedName>
    <definedName name="BExB5VWYMOV6BAIH7XUBBVPU7MMD" localSheetId="10" hidden="1">#REF!</definedName>
    <definedName name="BExB5VWYMOV6BAIH7XUBBVPU7MMD" localSheetId="7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hidden="1">#REF!</definedName>
    <definedName name="BExB610DZWIJP1B72U9QM42COH2B" localSheetId="9" hidden="1">#REF!</definedName>
    <definedName name="BExB610DZWIJP1B72U9QM42COH2B" localSheetId="6" hidden="1">#REF!</definedName>
    <definedName name="BExB610DZWIJP1B72U9QM42COH2B" localSheetId="8" hidden="1">#REF!</definedName>
    <definedName name="BExB610DZWIJP1B72U9QM42COH2B" localSheetId="10" hidden="1">#REF!</definedName>
    <definedName name="BExB610DZWIJP1B72U9QM42COH2B" localSheetId="7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hidden="1">#REF!</definedName>
    <definedName name="BExB6C3FUAKK9ML5T767NMWGA9YB" localSheetId="9" hidden="1">#REF!</definedName>
    <definedName name="BExB6C3FUAKK9ML5T767NMWGA9YB" localSheetId="6" hidden="1">#REF!</definedName>
    <definedName name="BExB6C3FUAKK9ML5T767NMWGA9YB" localSheetId="8" hidden="1">#REF!</definedName>
    <definedName name="BExB6C3FUAKK9ML5T767NMWGA9YB" localSheetId="10" hidden="1">#REF!</definedName>
    <definedName name="BExB6C3FUAKK9ML5T767NMWGA9YB" localSheetId="7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hidden="1">#REF!</definedName>
    <definedName name="BExB6C8X6JYRLKZKK17VE3QUNL3D" localSheetId="9" hidden="1">#REF!</definedName>
    <definedName name="BExB6C8X6JYRLKZKK17VE3QUNL3D" localSheetId="6" hidden="1">#REF!</definedName>
    <definedName name="BExB6C8X6JYRLKZKK17VE3QUNL3D" localSheetId="8" hidden="1">#REF!</definedName>
    <definedName name="BExB6C8X6JYRLKZKK17VE3QUNL3D" localSheetId="10" hidden="1">#REF!</definedName>
    <definedName name="BExB6C8X6JYRLKZKK17VE3QUNL3D" localSheetId="7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hidden="1">#REF!</definedName>
    <definedName name="BExB6HN3QRFPXM71MDUK21BKM7PF" localSheetId="9" hidden="1">#REF!</definedName>
    <definedName name="BExB6HN3QRFPXM71MDUK21BKM7PF" localSheetId="6" hidden="1">#REF!</definedName>
    <definedName name="BExB6HN3QRFPXM71MDUK21BKM7PF" localSheetId="8" hidden="1">#REF!</definedName>
    <definedName name="BExB6HN3QRFPXM71MDUK21BKM7PF" localSheetId="10" hidden="1">#REF!</definedName>
    <definedName name="BExB6HN3QRFPXM71MDUK21BKM7PF" localSheetId="7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hidden="1">#REF!</definedName>
    <definedName name="BExB6IZMHCZ3LB7N73KD90YB1HBZ" localSheetId="9" hidden="1">#REF!</definedName>
    <definedName name="BExB6IZMHCZ3LB7N73KD90YB1HBZ" localSheetId="6" hidden="1">#REF!</definedName>
    <definedName name="BExB6IZMHCZ3LB7N73KD90YB1HBZ" localSheetId="8" hidden="1">#REF!</definedName>
    <definedName name="BExB6IZMHCZ3LB7N73KD90YB1HBZ" localSheetId="10" hidden="1">#REF!</definedName>
    <definedName name="BExB6IZMHCZ3LB7N73KD90YB1HBZ" localSheetId="7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hidden="1">#REF!</definedName>
    <definedName name="BExB719SGNX4Y8NE6JEXC555K596" localSheetId="9" hidden="1">#REF!</definedName>
    <definedName name="BExB719SGNX4Y8NE6JEXC555K596" localSheetId="6" hidden="1">#REF!</definedName>
    <definedName name="BExB719SGNX4Y8NE6JEXC555K596" localSheetId="8" hidden="1">#REF!</definedName>
    <definedName name="BExB719SGNX4Y8NE6JEXC555K596" localSheetId="10" hidden="1">#REF!</definedName>
    <definedName name="BExB719SGNX4Y8NE6JEXC555K596" localSheetId="7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hidden="1">#REF!</definedName>
    <definedName name="BExB7265DCHKS7V2OWRBXCZTEIW9" localSheetId="9" hidden="1">#REF!</definedName>
    <definedName name="BExB7265DCHKS7V2OWRBXCZTEIW9" localSheetId="6" hidden="1">#REF!</definedName>
    <definedName name="BExB7265DCHKS7V2OWRBXCZTEIW9" localSheetId="8" hidden="1">#REF!</definedName>
    <definedName name="BExB7265DCHKS7V2OWRBXCZTEIW9" localSheetId="10" hidden="1">#REF!</definedName>
    <definedName name="BExB7265DCHKS7V2OWRBXCZTEIW9" localSheetId="7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hidden="1">#REF!</definedName>
    <definedName name="BExB74PS5P9G0P09Y6DZSCX0FLTJ" localSheetId="9" hidden="1">#REF!</definedName>
    <definedName name="BExB74PS5P9G0P09Y6DZSCX0FLTJ" localSheetId="6" hidden="1">#REF!</definedName>
    <definedName name="BExB74PS5P9G0P09Y6DZSCX0FLTJ" localSheetId="8" hidden="1">#REF!</definedName>
    <definedName name="BExB74PS5P9G0P09Y6DZSCX0FLTJ" localSheetId="10" hidden="1">#REF!</definedName>
    <definedName name="BExB74PS5P9G0P09Y6DZSCX0FLTJ" localSheetId="7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hidden="1">#REF!</definedName>
    <definedName name="BExB78RH79J0MIF7H8CAZ0CFE88Q" localSheetId="9" hidden="1">#REF!</definedName>
    <definedName name="BExB78RH79J0MIF7H8CAZ0CFE88Q" localSheetId="6" hidden="1">#REF!</definedName>
    <definedName name="BExB78RH79J0MIF7H8CAZ0CFE88Q" localSheetId="8" hidden="1">#REF!</definedName>
    <definedName name="BExB78RH79J0MIF7H8CAZ0CFE88Q" localSheetId="10" hidden="1">#REF!</definedName>
    <definedName name="BExB78RH79J0MIF7H8CAZ0CFE88Q" localSheetId="7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hidden="1">#REF!</definedName>
    <definedName name="BExB7ELT09HGDVO5BJC1ZY9D09GZ" localSheetId="9" hidden="1">#REF!</definedName>
    <definedName name="BExB7ELT09HGDVO5BJC1ZY9D09GZ" localSheetId="6" hidden="1">#REF!</definedName>
    <definedName name="BExB7ELT09HGDVO5BJC1ZY9D09GZ" localSheetId="8" hidden="1">#REF!</definedName>
    <definedName name="BExB7ELT09HGDVO5BJC1ZY9D09GZ" localSheetId="10" hidden="1">#REF!</definedName>
    <definedName name="BExB7ELT09HGDVO5BJC1ZY9D09GZ" localSheetId="7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hidden="1">#REF!</definedName>
    <definedName name="BExB7XXV45EK0IDHSBDE8V0UXZNU" localSheetId="9" hidden="1">#REF!</definedName>
    <definedName name="BExB7XXV45EK0IDHSBDE8V0UXZNU" localSheetId="8" hidden="1">#REF!</definedName>
    <definedName name="BExB7XXV45EK0IDHSBDE8V0UXZNU" localSheetId="10" hidden="1">#REF!</definedName>
    <definedName name="BExB7XXV45EK0IDHSBDE8V0UXZNU" localSheetId="7" hidden="1">#REF!</definedName>
    <definedName name="BExB7XXV45EK0IDHSBDE8V0UXZNU" localSheetId="11" hidden="1">#REF!</definedName>
    <definedName name="BExB7XXV45EK0IDHSBDE8V0UXZNU" localSheetId="12" hidden="1">#REF!</definedName>
    <definedName name="BExB7XXV45EK0IDHSBDE8V0UXZNU" hidden="1">#REF!</definedName>
    <definedName name="BExB806PAXX70XUTA3ZI7OORD78R" localSheetId="9" hidden="1">#REF!</definedName>
    <definedName name="BExB806PAXX70XUTA3ZI7OORD78R" localSheetId="6" hidden="1">#REF!</definedName>
    <definedName name="BExB806PAXX70XUTA3ZI7OORD78R" localSheetId="8" hidden="1">#REF!</definedName>
    <definedName name="BExB806PAXX70XUTA3ZI7OORD78R" localSheetId="10" hidden="1">#REF!</definedName>
    <definedName name="BExB806PAXX70XUTA3ZI7OORD78R" localSheetId="7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hidden="1">#REF!</definedName>
    <definedName name="BExB8HF4UBVZKQCSRFRUQL2EE6VL" localSheetId="9" hidden="1">#REF!</definedName>
    <definedName name="BExB8HF4UBVZKQCSRFRUQL2EE6VL" localSheetId="6" hidden="1">#REF!</definedName>
    <definedName name="BExB8HF4UBVZKQCSRFRUQL2EE6VL" localSheetId="8" hidden="1">#REF!</definedName>
    <definedName name="BExB8HF4UBVZKQCSRFRUQL2EE6VL" localSheetId="10" hidden="1">#REF!</definedName>
    <definedName name="BExB8HF4UBVZKQCSRFRUQL2EE6VL" localSheetId="7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hidden="1">#REF!</definedName>
    <definedName name="BExB8HKHKZ1ORJZUYGG2M4VSCC39" localSheetId="9" hidden="1">#REF!</definedName>
    <definedName name="BExB8HKHKZ1ORJZUYGG2M4VSCC39" localSheetId="6" hidden="1">#REF!</definedName>
    <definedName name="BExB8HKHKZ1ORJZUYGG2M4VSCC39" localSheetId="8" hidden="1">#REF!</definedName>
    <definedName name="BExB8HKHKZ1ORJZUYGG2M4VSCC39" localSheetId="10" hidden="1">#REF!</definedName>
    <definedName name="BExB8HKHKZ1ORJZUYGG2M4VSCC39" localSheetId="7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hidden="1">#REF!</definedName>
    <definedName name="BExB8K9L3ECVVHYODX1ITUTEHJTR" hidden="1">'[2]Reco Sheet for Fcast'!$L$6:$M$10</definedName>
    <definedName name="BExB8QPH8DC5BESEVPSMBCWVN6PO" localSheetId="9" hidden="1">#REF!</definedName>
    <definedName name="BExB8QPH8DC5BESEVPSMBCWVN6PO" localSheetId="6" hidden="1">#REF!</definedName>
    <definedName name="BExB8QPH8DC5BESEVPSMBCWVN6PO" localSheetId="8" hidden="1">#REF!</definedName>
    <definedName name="BExB8QPH8DC5BESEVPSMBCWVN6PO" localSheetId="10" hidden="1">#REF!</definedName>
    <definedName name="BExB8QPH8DC5BESEVPSMBCWVN6PO" localSheetId="7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hidden="1">#REF!</definedName>
    <definedName name="BExB8U5N0D85YR8APKN3PPKG0FWP" localSheetId="9" hidden="1">#REF!</definedName>
    <definedName name="BExB8U5N0D85YR8APKN3PPKG0FWP" localSheetId="6" hidden="1">#REF!</definedName>
    <definedName name="BExB8U5N0D85YR8APKN3PPKG0FWP" localSheetId="8" hidden="1">#REF!</definedName>
    <definedName name="BExB8U5N0D85YR8APKN3PPKG0FWP" localSheetId="10" hidden="1">#REF!</definedName>
    <definedName name="BExB8U5N0D85YR8APKN3PPKG0FWP" localSheetId="7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hidden="1">#REF!</definedName>
    <definedName name="BExB8WJYEQ55LDAYQH0NXEDCQOVD" localSheetId="9" hidden="1">#REF!</definedName>
    <definedName name="BExB8WJYEQ55LDAYQH0NXEDCQOVD" localSheetId="8" hidden="1">#REF!</definedName>
    <definedName name="BExB8WJYEQ55LDAYQH0NXEDCQOVD" localSheetId="10" hidden="1">#REF!</definedName>
    <definedName name="BExB8WJYEQ55LDAYQH0NXEDCQOVD" localSheetId="7" hidden="1">#REF!</definedName>
    <definedName name="BExB8WJYEQ55LDAYQH0NXEDCQOVD" localSheetId="11" hidden="1">#REF!</definedName>
    <definedName name="BExB8WJYEQ55LDAYQH0NXEDCQOVD" localSheetId="12" hidden="1">#REF!</definedName>
    <definedName name="BExB8WJYEQ55LDAYQH0NXEDCQOVD" hidden="1">#REF!</definedName>
    <definedName name="BExB9AXUUDDTRDLVSC7REODDIYJ2" localSheetId="9" hidden="1">#REF!</definedName>
    <definedName name="BExB9AXUUDDTRDLVSC7REODDIYJ2" localSheetId="6" hidden="1">#REF!</definedName>
    <definedName name="BExB9AXUUDDTRDLVSC7REODDIYJ2" localSheetId="8" hidden="1">#REF!</definedName>
    <definedName name="BExB9AXUUDDTRDLVSC7REODDIYJ2" localSheetId="10" hidden="1">#REF!</definedName>
    <definedName name="BExB9AXUUDDTRDLVSC7REODDIYJ2" localSheetId="7" hidden="1">#REF!</definedName>
    <definedName name="BExB9AXUUDDTRDLVSC7REODDIYJ2" localSheetId="11" hidden="1">#REF!</definedName>
    <definedName name="BExB9AXUUDDTRDLVSC7REODDIYJ2" localSheetId="12" hidden="1">#REF!</definedName>
    <definedName name="BExB9AXUUDDTRDLVSC7REODDIYJ2" hidden="1">#REF!</definedName>
    <definedName name="BExB9DHI5I2TJ2LXYPM98EE81L27" localSheetId="9" hidden="1">#REF!</definedName>
    <definedName name="BExB9DHI5I2TJ2LXYPM98EE81L27" localSheetId="6" hidden="1">#REF!</definedName>
    <definedName name="BExB9DHI5I2TJ2LXYPM98EE81L27" localSheetId="8" hidden="1">#REF!</definedName>
    <definedName name="BExB9DHI5I2TJ2LXYPM98EE81L27" localSheetId="10" hidden="1">#REF!</definedName>
    <definedName name="BExB9DHI5I2TJ2LXYPM98EE81L27" localSheetId="7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hidden="1">#REF!</definedName>
    <definedName name="BExB9Q2MZZHBGW8QQKVEYIMJBPIE" localSheetId="9" hidden="1">#REF!</definedName>
    <definedName name="BExB9Q2MZZHBGW8QQKVEYIMJBPIE" localSheetId="6" hidden="1">#REF!</definedName>
    <definedName name="BExB9Q2MZZHBGW8QQKVEYIMJBPIE" localSheetId="8" hidden="1">#REF!</definedName>
    <definedName name="BExB9Q2MZZHBGW8QQKVEYIMJBPIE" localSheetId="10" hidden="1">#REF!</definedName>
    <definedName name="BExB9Q2MZZHBGW8QQKVEYIMJBPIE" localSheetId="7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hidden="1">#REF!</definedName>
    <definedName name="BExBA1GON0EZRJ20UYPILAPLNQWM" localSheetId="9" hidden="1">#REF!</definedName>
    <definedName name="BExBA1GON0EZRJ20UYPILAPLNQWM" localSheetId="6" hidden="1">#REF!</definedName>
    <definedName name="BExBA1GON0EZRJ20UYPILAPLNQWM" localSheetId="8" hidden="1">#REF!</definedName>
    <definedName name="BExBA1GON0EZRJ20UYPILAPLNQWM" localSheetId="10" hidden="1">#REF!</definedName>
    <definedName name="BExBA1GON0EZRJ20UYPILAPLNQWM" localSheetId="7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hidden="1">#REF!</definedName>
    <definedName name="BExBA69ASGYRZW1G1DYIS9QRRTBN" localSheetId="9" hidden="1">#REF!</definedName>
    <definedName name="BExBA69ASGYRZW1G1DYIS9QRRTBN" localSheetId="6" hidden="1">#REF!</definedName>
    <definedName name="BExBA69ASGYRZW1G1DYIS9QRRTBN" localSheetId="8" hidden="1">#REF!</definedName>
    <definedName name="BExBA69ASGYRZW1G1DYIS9QRRTBN" localSheetId="10" hidden="1">#REF!</definedName>
    <definedName name="BExBA69ASGYRZW1G1DYIS9QRRTBN" localSheetId="7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hidden="1">#REF!</definedName>
    <definedName name="BExBA6K42582A14WFFWQ3Q8QQWB6" localSheetId="9" hidden="1">#REF!</definedName>
    <definedName name="BExBA6K42582A14WFFWQ3Q8QQWB6" localSheetId="6" hidden="1">#REF!</definedName>
    <definedName name="BExBA6K42582A14WFFWQ3Q8QQWB6" localSheetId="8" hidden="1">#REF!</definedName>
    <definedName name="BExBA6K42582A14WFFWQ3Q8QQWB6" localSheetId="10" hidden="1">#REF!</definedName>
    <definedName name="BExBA6K42582A14WFFWQ3Q8QQWB6" localSheetId="7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hidden="1">#REF!</definedName>
    <definedName name="BExBA8I5D4R8R2PYQ1K16TWGTOEP" localSheetId="9" hidden="1">#REF!</definedName>
    <definedName name="BExBA8I5D4R8R2PYQ1K16TWGTOEP" localSheetId="6" hidden="1">#REF!</definedName>
    <definedName name="BExBA8I5D4R8R2PYQ1K16TWGTOEP" localSheetId="8" hidden="1">#REF!</definedName>
    <definedName name="BExBA8I5D4R8R2PYQ1K16TWGTOEP" localSheetId="10" hidden="1">#REF!</definedName>
    <definedName name="BExBA8I5D4R8R2PYQ1K16TWGTOEP" localSheetId="7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hidden="1">#REF!</definedName>
    <definedName name="BExBA93PE0DGUUTA7LLSIGBIXWE5" localSheetId="9" hidden="1">#REF!</definedName>
    <definedName name="BExBA93PE0DGUUTA7LLSIGBIXWE5" localSheetId="6" hidden="1">#REF!</definedName>
    <definedName name="BExBA93PE0DGUUTA7LLSIGBIXWE5" localSheetId="8" hidden="1">#REF!</definedName>
    <definedName name="BExBA93PE0DGUUTA7LLSIGBIXWE5" localSheetId="10" hidden="1">#REF!</definedName>
    <definedName name="BExBA93PE0DGUUTA7LLSIGBIXWE5" localSheetId="7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hidden="1">#REF!</definedName>
    <definedName name="BExBAAGDKQLBSZJAFZFOCDTVS99P" localSheetId="9" hidden="1">'[4]AMI P &amp; L'!#REF!</definedName>
    <definedName name="BExBAAGDKQLBSZJAFZFOCDTVS99P" localSheetId="8" hidden="1">'[4]AMI P &amp; L'!#REF!</definedName>
    <definedName name="BExBAAGDKQLBSZJAFZFOCDTVS99P" localSheetId="10" hidden="1">'[4]AMI P &amp; L'!#REF!</definedName>
    <definedName name="BExBAAGDKQLBSZJAFZFOCDTVS99P" localSheetId="7" hidden="1">'[4]AMI P &amp; L'!#REF!</definedName>
    <definedName name="BExBAAGDKQLBSZJAFZFOCDTVS99P" localSheetId="11" hidden="1">'[4]AMI P &amp; L'!#REF!</definedName>
    <definedName name="BExBAAGDKQLBSZJAFZFOCDTVS99P" localSheetId="12" hidden="1">'[4]AMI P &amp; L'!#REF!</definedName>
    <definedName name="BExBAAGDKQLBSZJAFZFOCDTVS99P" hidden="1">'[4]AMI P &amp; L'!#REF!</definedName>
    <definedName name="BExBAI8X0FKDQJ6YZJQDTTG4ZCWY" localSheetId="9" hidden="1">#REF!</definedName>
    <definedName name="BExBAI8X0FKDQJ6YZJQDTTG4ZCWY" localSheetId="6" hidden="1">#REF!</definedName>
    <definedName name="BExBAI8X0FKDQJ6YZJQDTTG4ZCWY" localSheetId="8" hidden="1">#REF!</definedName>
    <definedName name="BExBAI8X0FKDQJ6YZJQDTTG4ZCWY" localSheetId="10" hidden="1">#REF!</definedName>
    <definedName name="BExBAI8X0FKDQJ6YZJQDTTG4ZCWY" localSheetId="7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hidden="1">#REF!</definedName>
    <definedName name="BExBAKN7XIBAXCF9PCNVS038PCQO" localSheetId="9" hidden="1">#REF!</definedName>
    <definedName name="BExBAKN7XIBAXCF9PCNVS038PCQO" localSheetId="6" hidden="1">#REF!</definedName>
    <definedName name="BExBAKN7XIBAXCF9PCNVS038PCQO" localSheetId="8" hidden="1">#REF!</definedName>
    <definedName name="BExBAKN7XIBAXCF9PCNVS038PCQO" localSheetId="10" hidden="1">#REF!</definedName>
    <definedName name="BExBAKN7XIBAXCF9PCNVS038PCQO" localSheetId="7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hidden="1">#REF!</definedName>
    <definedName name="BExBAKXZ7PBW3DDKKA5MWC1ZUC7O" localSheetId="9" hidden="1">#REF!</definedName>
    <definedName name="BExBAKXZ7PBW3DDKKA5MWC1ZUC7O" localSheetId="6" hidden="1">#REF!</definedName>
    <definedName name="BExBAKXZ7PBW3DDKKA5MWC1ZUC7O" localSheetId="8" hidden="1">#REF!</definedName>
    <definedName name="BExBAKXZ7PBW3DDKKA5MWC1ZUC7O" localSheetId="10" hidden="1">#REF!</definedName>
    <definedName name="BExBAKXZ7PBW3DDKKA5MWC1ZUC7O" localSheetId="7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hidden="1">#REF!</definedName>
    <definedName name="BExBAO8NLXZXHO6KCIECSFCH3RR0" localSheetId="9" hidden="1">#REF!</definedName>
    <definedName name="BExBAO8NLXZXHO6KCIECSFCH3RR0" localSheetId="6" hidden="1">#REF!</definedName>
    <definedName name="BExBAO8NLXZXHO6KCIECSFCH3RR0" localSheetId="8" hidden="1">#REF!</definedName>
    <definedName name="BExBAO8NLXZXHO6KCIECSFCH3RR0" localSheetId="10" hidden="1">#REF!</definedName>
    <definedName name="BExBAO8NLXZXHO6KCIECSFCH3RR0" localSheetId="7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hidden="1">#REF!</definedName>
    <definedName name="BExBAOOT1KBSIEISN1ADL4RMY879" localSheetId="9" hidden="1">#REF!</definedName>
    <definedName name="BExBAOOT1KBSIEISN1ADL4RMY879" localSheetId="6" hidden="1">#REF!</definedName>
    <definedName name="BExBAOOT1KBSIEISN1ADL4RMY879" localSheetId="8" hidden="1">#REF!</definedName>
    <definedName name="BExBAOOT1KBSIEISN1ADL4RMY879" localSheetId="10" hidden="1">#REF!</definedName>
    <definedName name="BExBAOOT1KBSIEISN1ADL4RMY879" localSheetId="7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hidden="1">#REF!</definedName>
    <definedName name="BExBAVKX8Q09370X1GCZWJ4E91YJ" localSheetId="9" hidden="1">#REF!</definedName>
    <definedName name="BExBAVKX8Q09370X1GCZWJ4E91YJ" localSheetId="6" hidden="1">#REF!</definedName>
    <definedName name="BExBAVKX8Q09370X1GCZWJ4E91YJ" localSheetId="8" hidden="1">#REF!</definedName>
    <definedName name="BExBAVKX8Q09370X1GCZWJ4E91YJ" localSheetId="10" hidden="1">#REF!</definedName>
    <definedName name="BExBAVKX8Q09370X1GCZWJ4E91YJ" localSheetId="7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hidden="1">#REF!</definedName>
    <definedName name="BExBAX2X2ENJYO4QTR5VAIQ86L7B" localSheetId="9" hidden="1">#REF!</definedName>
    <definedName name="BExBAX2X2ENJYO4QTR5VAIQ86L7B" localSheetId="6" hidden="1">#REF!</definedName>
    <definedName name="BExBAX2X2ENJYO4QTR5VAIQ86L7B" localSheetId="8" hidden="1">#REF!</definedName>
    <definedName name="BExBAX2X2ENJYO4QTR5VAIQ86L7B" localSheetId="10" hidden="1">#REF!</definedName>
    <definedName name="BExBAX2X2ENJYO4QTR5VAIQ86L7B" localSheetId="7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hidden="1">#REF!</definedName>
    <definedName name="BExBAZ13D3F1DVJQ6YJ8JGUYEYJE" localSheetId="9" hidden="1">#REF!</definedName>
    <definedName name="BExBAZ13D3F1DVJQ6YJ8JGUYEYJE" localSheetId="6" hidden="1">#REF!</definedName>
    <definedName name="BExBAZ13D3F1DVJQ6YJ8JGUYEYJE" localSheetId="8" hidden="1">#REF!</definedName>
    <definedName name="BExBAZ13D3F1DVJQ6YJ8JGUYEYJE" localSheetId="10" hidden="1">#REF!</definedName>
    <definedName name="BExBAZ13D3F1DVJQ6YJ8JGUYEYJE" localSheetId="7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hidden="1">#REF!</definedName>
    <definedName name="BExBBUCJQRR74Q7GPWDEZXYK2KJL" localSheetId="9" hidden="1">#REF!</definedName>
    <definedName name="BExBBUCJQRR74Q7GPWDEZXYK2KJL" localSheetId="6" hidden="1">#REF!</definedName>
    <definedName name="BExBBUCJQRR74Q7GPWDEZXYK2KJL" localSheetId="8" hidden="1">#REF!</definedName>
    <definedName name="BExBBUCJQRR74Q7GPWDEZXYK2KJL" localSheetId="10" hidden="1">#REF!</definedName>
    <definedName name="BExBBUCJQRR74Q7GPWDEZXYK2KJL" localSheetId="7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hidden="1">#REF!</definedName>
    <definedName name="BExBBV8XVMD9CKZY711T0BN7H3PM" localSheetId="9" hidden="1">#REF!</definedName>
    <definedName name="BExBBV8XVMD9CKZY711T0BN7H3PM" localSheetId="6" hidden="1">#REF!</definedName>
    <definedName name="BExBBV8XVMD9CKZY711T0BN7H3PM" localSheetId="8" hidden="1">#REF!</definedName>
    <definedName name="BExBBV8XVMD9CKZY711T0BN7H3PM" localSheetId="10" hidden="1">#REF!</definedName>
    <definedName name="BExBBV8XVMD9CKZY711T0BN7H3PM" localSheetId="7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hidden="1">#REF!</definedName>
    <definedName name="BExBC78HXWXHO3XAB6E8NVTBGLJS" localSheetId="9" hidden="1">#REF!</definedName>
    <definedName name="BExBC78HXWXHO3XAB6E8NVTBGLJS" localSheetId="6" hidden="1">#REF!</definedName>
    <definedName name="BExBC78HXWXHO3XAB6E8NVTBGLJS" localSheetId="8" hidden="1">#REF!</definedName>
    <definedName name="BExBC78HXWXHO3XAB6E8NVTBGLJS" localSheetId="10" hidden="1">#REF!</definedName>
    <definedName name="BExBC78HXWXHO3XAB6E8NVTBGLJS" localSheetId="7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hidden="1">#REF!</definedName>
    <definedName name="BExBCFH4L7S4TYW0N2SXKVDCA3MT" localSheetId="9" hidden="1">#REF!</definedName>
    <definedName name="BExBCFH4L7S4TYW0N2SXKVDCA3MT" localSheetId="8" hidden="1">#REF!</definedName>
    <definedName name="BExBCFH4L7S4TYW0N2SXKVDCA3MT" localSheetId="10" hidden="1">#REF!</definedName>
    <definedName name="BExBCFH4L7S4TYW0N2SXKVDCA3MT" localSheetId="7" hidden="1">#REF!</definedName>
    <definedName name="BExBCFH4L7S4TYW0N2SXKVDCA3MT" localSheetId="11" hidden="1">#REF!</definedName>
    <definedName name="BExBCFH4L7S4TYW0N2SXKVDCA3MT" localSheetId="12" hidden="1">#REF!</definedName>
    <definedName name="BExBCFH4L7S4TYW0N2SXKVDCA3MT" hidden="1">#REF!</definedName>
    <definedName name="BExBCKKJTIRKC1RZJRTK65HHLX4W" localSheetId="9" hidden="1">#REF!</definedName>
    <definedName name="BExBCKKJTIRKC1RZJRTK65HHLX4W" localSheetId="6" hidden="1">#REF!</definedName>
    <definedName name="BExBCKKJTIRKC1RZJRTK65HHLX4W" localSheetId="8" hidden="1">#REF!</definedName>
    <definedName name="BExBCKKJTIRKC1RZJRTK65HHLX4W" localSheetId="10" hidden="1">#REF!</definedName>
    <definedName name="BExBCKKJTIRKC1RZJRTK65HHLX4W" localSheetId="7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hidden="1">#REF!</definedName>
    <definedName name="BExBCLMEPAN3XXX174TU8SS0627Q" localSheetId="9" hidden="1">#REF!</definedName>
    <definedName name="BExBCLMEPAN3XXX174TU8SS0627Q" localSheetId="6" hidden="1">#REF!</definedName>
    <definedName name="BExBCLMEPAN3XXX174TU8SS0627Q" localSheetId="8" hidden="1">#REF!</definedName>
    <definedName name="BExBCLMEPAN3XXX174TU8SS0627Q" localSheetId="10" hidden="1">#REF!</definedName>
    <definedName name="BExBCLMEPAN3XXX174TU8SS0627Q" localSheetId="7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hidden="1">#REF!</definedName>
    <definedName name="BExBCRBEYR2KZ8FAQFZ2NHY13WIY" localSheetId="9" hidden="1">#REF!</definedName>
    <definedName name="BExBCRBEYR2KZ8FAQFZ2NHY13WIY" localSheetId="6" hidden="1">#REF!</definedName>
    <definedName name="BExBCRBEYR2KZ8FAQFZ2NHY13WIY" localSheetId="8" hidden="1">#REF!</definedName>
    <definedName name="BExBCRBEYR2KZ8FAQFZ2NHY13WIY" localSheetId="10" hidden="1">#REF!</definedName>
    <definedName name="BExBCRBEYR2KZ8FAQFZ2NHY13WIY" localSheetId="7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hidden="1">#REF!</definedName>
    <definedName name="BExBD303042MO1GR0POO3IQ33MOB" localSheetId="9" hidden="1">#REF!</definedName>
    <definedName name="BExBD303042MO1GR0POO3IQ33MOB" localSheetId="8" hidden="1">#REF!</definedName>
    <definedName name="BExBD303042MO1GR0POO3IQ33MOB" localSheetId="10" hidden="1">#REF!</definedName>
    <definedName name="BExBD303042MO1GR0POO3IQ33MOB" localSheetId="7" hidden="1">#REF!</definedName>
    <definedName name="BExBD303042MO1GR0POO3IQ33MOB" localSheetId="11" hidden="1">#REF!</definedName>
    <definedName name="BExBD303042MO1GR0POO3IQ33MOB" localSheetId="12" hidden="1">#REF!</definedName>
    <definedName name="BExBD303042MO1GR0POO3IQ33MOB" hidden="1">#REF!</definedName>
    <definedName name="BExBD4I559NXSV6J07Q343TKYMVJ" localSheetId="9" hidden="1">#REF!</definedName>
    <definedName name="BExBD4I559NXSV6J07Q343TKYMVJ" localSheetId="6" hidden="1">#REF!</definedName>
    <definedName name="BExBD4I559NXSV6J07Q343TKYMVJ" localSheetId="8" hidden="1">#REF!</definedName>
    <definedName name="BExBD4I559NXSV6J07Q343TKYMVJ" localSheetId="10" hidden="1">#REF!</definedName>
    <definedName name="BExBD4I559NXSV6J07Q343TKYMVJ" localSheetId="7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hidden="1">#REF!</definedName>
    <definedName name="BExBDBZQLTX3OGFYGULQFK5WEZU5" localSheetId="9" hidden="1">#REF!</definedName>
    <definedName name="BExBDBZQLTX3OGFYGULQFK5WEZU5" localSheetId="6" hidden="1">#REF!</definedName>
    <definedName name="BExBDBZQLTX3OGFYGULQFK5WEZU5" localSheetId="8" hidden="1">#REF!</definedName>
    <definedName name="BExBDBZQLTX3OGFYGULQFK5WEZU5" localSheetId="10" hidden="1">#REF!</definedName>
    <definedName name="BExBDBZQLTX3OGFYGULQFK5WEZU5" localSheetId="7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hidden="1">#REF!</definedName>
    <definedName name="BExBDJS9TUEU8Z84IV59E5V4T8K6" localSheetId="9" hidden="1">#REF!</definedName>
    <definedName name="BExBDJS9TUEU8Z84IV59E5V4T8K6" localSheetId="6" hidden="1">#REF!</definedName>
    <definedName name="BExBDJS9TUEU8Z84IV59E5V4T8K6" localSheetId="8" hidden="1">#REF!</definedName>
    <definedName name="BExBDJS9TUEU8Z84IV59E5V4T8K6" localSheetId="10" hidden="1">#REF!</definedName>
    <definedName name="BExBDJS9TUEU8Z84IV59E5V4T8K6" localSheetId="7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hidden="1">#REF!</definedName>
    <definedName name="BExBDKOMSVH4XMH52CFJ3F028I9R" localSheetId="9" hidden="1">#REF!</definedName>
    <definedName name="BExBDKOMSVH4XMH52CFJ3F028I9R" localSheetId="6" hidden="1">#REF!</definedName>
    <definedName name="BExBDKOMSVH4XMH52CFJ3F028I9R" localSheetId="8" hidden="1">#REF!</definedName>
    <definedName name="BExBDKOMSVH4XMH52CFJ3F028I9R" localSheetId="10" hidden="1">#REF!</definedName>
    <definedName name="BExBDKOMSVH4XMH52CFJ3F028I9R" localSheetId="7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hidden="1">#REF!</definedName>
    <definedName name="BExBDSRXVZQ0W5WXQMP5XD00GRRL" localSheetId="9" hidden="1">#REF!</definedName>
    <definedName name="BExBDSRXVZQ0W5WXQMP5XD00GRRL" localSheetId="6" hidden="1">#REF!</definedName>
    <definedName name="BExBDSRXVZQ0W5WXQMP5XD00GRRL" localSheetId="8" hidden="1">#REF!</definedName>
    <definedName name="BExBDSRXVZQ0W5WXQMP5XD00GRRL" localSheetId="10" hidden="1">#REF!</definedName>
    <definedName name="BExBDSRXVZQ0W5WXQMP5XD00GRRL" localSheetId="7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hidden="1">#REF!</definedName>
    <definedName name="BExBDT2QTPSTYED3RWGES5QGI7VV" localSheetId="9" hidden="1">#REF!</definedName>
    <definedName name="BExBDT2QTPSTYED3RWGES5QGI7VV" localSheetId="8" hidden="1">#REF!</definedName>
    <definedName name="BExBDT2QTPSTYED3RWGES5QGI7VV" localSheetId="10" hidden="1">#REF!</definedName>
    <definedName name="BExBDT2QTPSTYED3RWGES5QGI7VV" localSheetId="7" hidden="1">#REF!</definedName>
    <definedName name="BExBDT2QTPSTYED3RWGES5QGI7VV" localSheetId="11" hidden="1">#REF!</definedName>
    <definedName name="BExBDT2QTPSTYED3RWGES5QGI7VV" localSheetId="12" hidden="1">#REF!</definedName>
    <definedName name="BExBDT2QTPSTYED3RWGES5QGI7VV" hidden="1">#REF!</definedName>
    <definedName name="BExBDUVGK3E1J4JY9ZYTS7V14BLY" localSheetId="9" hidden="1">#REF!</definedName>
    <definedName name="BExBDUVGK3E1J4JY9ZYTS7V14BLY" localSheetId="6" hidden="1">#REF!</definedName>
    <definedName name="BExBDUVGK3E1J4JY9ZYTS7V14BLY" localSheetId="8" hidden="1">#REF!</definedName>
    <definedName name="BExBDUVGK3E1J4JY9ZYTS7V14BLY" localSheetId="10" hidden="1">#REF!</definedName>
    <definedName name="BExBDUVGK3E1J4JY9ZYTS7V14BLY" localSheetId="7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hidden="1">#REF!</definedName>
    <definedName name="BExBDXVD2DLLN6TA9MP26MNPUFW7" localSheetId="9" hidden="1">#REF!</definedName>
    <definedName name="BExBDXVD2DLLN6TA9MP26MNPUFW7" localSheetId="8" hidden="1">#REF!</definedName>
    <definedName name="BExBDXVD2DLLN6TA9MP26MNPUFW7" localSheetId="10" hidden="1">#REF!</definedName>
    <definedName name="BExBDXVD2DLLN6TA9MP26MNPUFW7" localSheetId="7" hidden="1">#REF!</definedName>
    <definedName name="BExBDXVD2DLLN6TA9MP26MNPUFW7" localSheetId="11" hidden="1">#REF!</definedName>
    <definedName name="BExBDXVD2DLLN6TA9MP26MNPUFW7" localSheetId="12" hidden="1">#REF!</definedName>
    <definedName name="BExBDXVD2DLLN6TA9MP26MNPUFW7" hidden="1">#REF!</definedName>
    <definedName name="BExBE162OSBKD30I7T1DKKPT3I9I" localSheetId="9" hidden="1">#REF!</definedName>
    <definedName name="BExBE162OSBKD30I7T1DKKPT3I9I" localSheetId="6" hidden="1">#REF!</definedName>
    <definedName name="BExBE162OSBKD30I7T1DKKPT3I9I" localSheetId="8" hidden="1">#REF!</definedName>
    <definedName name="BExBE162OSBKD30I7T1DKKPT3I9I" localSheetId="10" hidden="1">#REF!</definedName>
    <definedName name="BExBE162OSBKD30I7T1DKKPT3I9I" localSheetId="7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hidden="1">#REF!</definedName>
    <definedName name="BExBE5NWKF3JY3D79JVGRSGJR400" localSheetId="9" hidden="1">#REF!</definedName>
    <definedName name="BExBE5NWKF3JY3D79JVGRSGJR400" localSheetId="8" hidden="1">#REF!</definedName>
    <definedName name="BExBE5NWKF3JY3D79JVGRSGJR400" localSheetId="10" hidden="1">#REF!</definedName>
    <definedName name="BExBE5NWKF3JY3D79JVGRSGJR400" localSheetId="7" hidden="1">#REF!</definedName>
    <definedName name="BExBE5NWKF3JY3D79JVGRSGJR400" localSheetId="11" hidden="1">#REF!</definedName>
    <definedName name="BExBE5NWKF3JY3D79JVGRSGJR400" localSheetId="12" hidden="1">#REF!</definedName>
    <definedName name="BExBE5NWKF3JY3D79JVGRSGJR400" hidden="1">#REF!</definedName>
    <definedName name="BExBE5YOPZ8MJAYGZW8WZ85UDLJF" localSheetId="9" hidden="1">#REF!</definedName>
    <definedName name="BExBE5YOPZ8MJAYGZW8WZ85UDLJF" localSheetId="8" hidden="1">#REF!</definedName>
    <definedName name="BExBE5YOPZ8MJAYGZW8WZ85UDLJF" localSheetId="10" hidden="1">#REF!</definedName>
    <definedName name="BExBE5YOPZ8MJAYGZW8WZ85UDLJF" localSheetId="7" hidden="1">#REF!</definedName>
    <definedName name="BExBE5YOPZ8MJAYGZW8WZ85UDLJF" localSheetId="11" hidden="1">#REF!</definedName>
    <definedName name="BExBE5YOPZ8MJAYGZW8WZ85UDLJF" localSheetId="12" hidden="1">#REF!</definedName>
    <definedName name="BExBE5YOPZ8MJAYGZW8WZ85UDLJF" hidden="1">#REF!</definedName>
    <definedName name="BExBEC9ATLQZF86W1M3APSM4HEOH" localSheetId="9" hidden="1">#REF!</definedName>
    <definedName name="BExBEC9ATLQZF86W1M3APSM4HEOH" localSheetId="6" hidden="1">#REF!</definedName>
    <definedName name="BExBEC9ATLQZF86W1M3APSM4HEOH" localSheetId="8" hidden="1">#REF!</definedName>
    <definedName name="BExBEC9ATLQZF86W1M3APSM4HEOH" localSheetId="10" hidden="1">#REF!</definedName>
    <definedName name="BExBEC9ATLQZF86W1M3APSM4HEOH" localSheetId="7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hidden="1">#REF!</definedName>
    <definedName name="BExBEF3VXW3Y3SZ6RC9PX7QEB12Y" hidden="1">'[2]Reco Sheet for Fcast'!$F$15</definedName>
    <definedName name="BExBEYFQJE9YK12A6JBMRFKEC7RN" localSheetId="9" hidden="1">#REF!</definedName>
    <definedName name="BExBEYFQJE9YK12A6JBMRFKEC7RN" localSheetId="6" hidden="1">#REF!</definedName>
    <definedName name="BExBEYFQJE9YK12A6JBMRFKEC7RN" localSheetId="8" hidden="1">#REF!</definedName>
    <definedName name="BExBEYFQJE9YK12A6JBMRFKEC7RN" localSheetId="10" hidden="1">#REF!</definedName>
    <definedName name="BExBEYFQJE9YK12A6JBMRFKEC7RN" localSheetId="7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hidden="1">#REF!</definedName>
    <definedName name="BExBG1ED81J2O4A2S5F5Y3BPHMCR" localSheetId="9" hidden="1">#REF!</definedName>
    <definedName name="BExBG1ED81J2O4A2S5F5Y3BPHMCR" localSheetId="6" hidden="1">#REF!</definedName>
    <definedName name="BExBG1ED81J2O4A2S5F5Y3BPHMCR" localSheetId="8" hidden="1">#REF!</definedName>
    <definedName name="BExBG1ED81J2O4A2S5F5Y3BPHMCR" localSheetId="10" hidden="1">#REF!</definedName>
    <definedName name="BExBG1ED81J2O4A2S5F5Y3BPHMCR" localSheetId="7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hidden="1">#REF!</definedName>
    <definedName name="BExCRLIHS7466WFJ3RPIUGGXYESZ" localSheetId="9" hidden="1">#REF!</definedName>
    <definedName name="BExCRLIHS7466WFJ3RPIUGGXYESZ" localSheetId="6" hidden="1">#REF!</definedName>
    <definedName name="BExCRLIHS7466WFJ3RPIUGGXYESZ" localSheetId="8" hidden="1">#REF!</definedName>
    <definedName name="BExCRLIHS7466WFJ3RPIUGGXYESZ" localSheetId="10" hidden="1">#REF!</definedName>
    <definedName name="BExCRLIHS7466WFJ3RPIUGGXYESZ" localSheetId="7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hidden="1">#REF!</definedName>
    <definedName name="BExCRQWQFIEUV7HE228YUBUUJA9K" hidden="1">'[2]Reco Sheet for Fcast'!$F$15:$AI$18</definedName>
    <definedName name="BExCS1EDDUEAEWHVYXHIP9I1WCJH" localSheetId="9" hidden="1">#REF!</definedName>
    <definedName name="BExCS1EDDUEAEWHVYXHIP9I1WCJH" localSheetId="6" hidden="1">#REF!</definedName>
    <definedName name="BExCS1EDDUEAEWHVYXHIP9I1WCJH" localSheetId="8" hidden="1">#REF!</definedName>
    <definedName name="BExCS1EDDUEAEWHVYXHIP9I1WCJH" localSheetId="10" hidden="1">#REF!</definedName>
    <definedName name="BExCS1EDDUEAEWHVYXHIP9I1WCJH" localSheetId="7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hidden="1">#REF!</definedName>
    <definedName name="BExCS4E9E7CKF2RTM6INK6MAILOV" localSheetId="9" hidden="1">#REF!</definedName>
    <definedName name="BExCS4E9E7CKF2RTM6INK6MAILOV" localSheetId="8" hidden="1">#REF!</definedName>
    <definedName name="BExCS4E9E7CKF2RTM6INK6MAILOV" localSheetId="10" hidden="1">#REF!</definedName>
    <definedName name="BExCS4E9E7CKF2RTM6INK6MAILOV" localSheetId="7" hidden="1">#REF!</definedName>
    <definedName name="BExCS4E9E7CKF2RTM6INK6MAILOV" localSheetId="11" hidden="1">#REF!</definedName>
    <definedName name="BExCS4E9E7CKF2RTM6INK6MAILOV" localSheetId="12" hidden="1">#REF!</definedName>
    <definedName name="BExCS4E9E7CKF2RTM6INK6MAILOV" hidden="1">#REF!</definedName>
    <definedName name="BExCS7ZPMHFJ4UJDAL8CQOLSZ13B" localSheetId="9" hidden="1">#REF!</definedName>
    <definedName name="BExCS7ZPMHFJ4UJDAL8CQOLSZ13B" localSheetId="6" hidden="1">#REF!</definedName>
    <definedName name="BExCS7ZPMHFJ4UJDAL8CQOLSZ13B" localSheetId="8" hidden="1">#REF!</definedName>
    <definedName name="BExCS7ZPMHFJ4UJDAL8CQOLSZ13B" localSheetId="10" hidden="1">#REF!</definedName>
    <definedName name="BExCS7ZPMHFJ4UJDAL8CQOLSZ13B" localSheetId="7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hidden="1">#REF!</definedName>
    <definedName name="BExCS8W4NJUZH9S1CYB6XSDLEPBW" localSheetId="9" hidden="1">#REF!</definedName>
    <definedName name="BExCS8W4NJUZH9S1CYB6XSDLEPBW" localSheetId="6" hidden="1">#REF!</definedName>
    <definedName name="BExCS8W4NJUZH9S1CYB6XSDLEPBW" localSheetId="8" hidden="1">#REF!</definedName>
    <definedName name="BExCS8W4NJUZH9S1CYB6XSDLEPBW" localSheetId="10" hidden="1">#REF!</definedName>
    <definedName name="BExCS8W4NJUZH9S1CYB6XSDLEPBW" localSheetId="7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hidden="1">#REF!</definedName>
    <definedName name="BExCSAE1M6G20R41J0Y24YNN0YC1" localSheetId="9" hidden="1">#REF!</definedName>
    <definedName name="BExCSAE1M6G20R41J0Y24YNN0YC1" localSheetId="6" hidden="1">#REF!</definedName>
    <definedName name="BExCSAE1M6G20R41J0Y24YNN0YC1" localSheetId="8" hidden="1">#REF!</definedName>
    <definedName name="BExCSAE1M6G20R41J0Y24YNN0YC1" localSheetId="10" hidden="1">#REF!</definedName>
    <definedName name="BExCSAE1M6G20R41J0Y24YNN0YC1" localSheetId="7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hidden="1">#REF!</definedName>
    <definedName name="BExCSAOUZOYKHN7HV511TO8VDJ02" localSheetId="9" hidden="1">#REF!</definedName>
    <definedName name="BExCSAOUZOYKHN7HV511TO8VDJ02" localSheetId="6" hidden="1">#REF!</definedName>
    <definedName name="BExCSAOUZOYKHN7HV511TO8VDJ02" localSheetId="8" hidden="1">#REF!</definedName>
    <definedName name="BExCSAOUZOYKHN7HV511TO8VDJ02" localSheetId="10" hidden="1">#REF!</definedName>
    <definedName name="BExCSAOUZOYKHN7HV511TO8VDJ02" localSheetId="7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hidden="1">#REF!</definedName>
    <definedName name="BExCSMOFTXSUEC1T46LR1UPYRCX5" localSheetId="9" hidden="1">#REF!</definedName>
    <definedName name="BExCSMOFTXSUEC1T46LR1UPYRCX5" localSheetId="6" hidden="1">#REF!</definedName>
    <definedName name="BExCSMOFTXSUEC1T46LR1UPYRCX5" localSheetId="8" hidden="1">#REF!</definedName>
    <definedName name="BExCSMOFTXSUEC1T46LR1UPYRCX5" localSheetId="10" hidden="1">#REF!</definedName>
    <definedName name="BExCSMOFTXSUEC1T46LR1UPYRCX5" localSheetId="7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hidden="1">#REF!</definedName>
    <definedName name="BExCSSDG3TM6TPKS19E9QYJEELZ6" localSheetId="9" hidden="1">#REF!</definedName>
    <definedName name="BExCSSDG3TM6TPKS19E9QYJEELZ6" localSheetId="6" hidden="1">#REF!</definedName>
    <definedName name="BExCSSDG3TM6TPKS19E9QYJEELZ6" localSheetId="8" hidden="1">#REF!</definedName>
    <definedName name="BExCSSDG3TM6TPKS19E9QYJEELZ6" localSheetId="10" hidden="1">#REF!</definedName>
    <definedName name="BExCSSDG3TM6TPKS19E9QYJEELZ6" localSheetId="7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hidden="1">#REF!</definedName>
    <definedName name="BExCSUGZTH68S9G7WRZU0HVIGIKV" localSheetId="9" hidden="1">#REF!</definedName>
    <definedName name="BExCSUGZTH68S9G7WRZU0HVIGIKV" localSheetId="8" hidden="1">#REF!</definedName>
    <definedName name="BExCSUGZTH68S9G7WRZU0HVIGIKV" localSheetId="10" hidden="1">#REF!</definedName>
    <definedName name="BExCSUGZTH68S9G7WRZU0HVIGIKV" localSheetId="7" hidden="1">#REF!</definedName>
    <definedName name="BExCSUGZTH68S9G7WRZU0HVIGIKV" localSheetId="11" hidden="1">#REF!</definedName>
    <definedName name="BExCSUGZTH68S9G7WRZU0HVIGIKV" localSheetId="12" hidden="1">#REF!</definedName>
    <definedName name="BExCSUGZTH68S9G7WRZU0HVIGIKV" hidden="1">#REF!</definedName>
    <definedName name="BExCSZV7U67UWXL2HKJNM5W1E4OO" localSheetId="9" hidden="1">#REF!</definedName>
    <definedName name="BExCSZV7U67UWXL2HKJNM5W1E4OO" localSheetId="6" hidden="1">#REF!</definedName>
    <definedName name="BExCSZV7U67UWXL2HKJNM5W1E4OO" localSheetId="8" hidden="1">#REF!</definedName>
    <definedName name="BExCSZV7U67UWXL2HKJNM5W1E4OO" localSheetId="10" hidden="1">#REF!</definedName>
    <definedName name="BExCSZV7U67UWXL2HKJNM5W1E4OO" localSheetId="7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hidden="1">#REF!</definedName>
    <definedName name="BExCT4NSDT61OCH04Y2QIFIOP75H" localSheetId="9" hidden="1">#REF!</definedName>
    <definedName name="BExCT4NSDT61OCH04Y2QIFIOP75H" localSheetId="6" hidden="1">#REF!</definedName>
    <definedName name="BExCT4NSDT61OCH04Y2QIFIOP75H" localSheetId="8" hidden="1">#REF!</definedName>
    <definedName name="BExCT4NSDT61OCH04Y2QIFIOP75H" localSheetId="10" hidden="1">#REF!</definedName>
    <definedName name="BExCT4NSDT61OCH04Y2QIFIOP75H" localSheetId="7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hidden="1">#REF!</definedName>
    <definedName name="BExCTW8G3VCZ55S09HTUGXKB1P2M" localSheetId="9" hidden="1">#REF!</definedName>
    <definedName name="BExCTW8G3VCZ55S09HTUGXKB1P2M" localSheetId="6" hidden="1">#REF!</definedName>
    <definedName name="BExCTW8G3VCZ55S09HTUGXKB1P2M" localSheetId="8" hidden="1">#REF!</definedName>
    <definedName name="BExCTW8G3VCZ55S09HTUGXKB1P2M" localSheetId="10" hidden="1">#REF!</definedName>
    <definedName name="BExCTW8G3VCZ55S09HTUGXKB1P2M" localSheetId="7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hidden="1">#REF!</definedName>
    <definedName name="BExCTYS2KX0QANOLT8LGZ9WV3S3T" localSheetId="9" hidden="1">#REF!</definedName>
    <definedName name="BExCTYS2KX0QANOLT8LGZ9WV3S3T" localSheetId="6" hidden="1">#REF!</definedName>
    <definedName name="BExCTYS2KX0QANOLT8LGZ9WV3S3T" localSheetId="8" hidden="1">#REF!</definedName>
    <definedName name="BExCTYS2KX0QANOLT8LGZ9WV3S3T" localSheetId="10" hidden="1">#REF!</definedName>
    <definedName name="BExCTYS2KX0QANOLT8LGZ9WV3S3T" localSheetId="7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hidden="1">#REF!</definedName>
    <definedName name="BExCTZZ9JNES4EDHW97NP0EGQALX" localSheetId="9" hidden="1">#REF!</definedName>
    <definedName name="BExCTZZ9JNES4EDHW97NP0EGQALX" localSheetId="6" hidden="1">#REF!</definedName>
    <definedName name="BExCTZZ9JNES4EDHW97NP0EGQALX" localSheetId="8" hidden="1">#REF!</definedName>
    <definedName name="BExCTZZ9JNES4EDHW97NP0EGQALX" localSheetId="10" hidden="1">#REF!</definedName>
    <definedName name="BExCTZZ9JNES4EDHW97NP0EGQALX" localSheetId="7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hidden="1">#REF!</definedName>
    <definedName name="BExCU0A1V6NMZQ9ASYJ8QIVQ5UR2" localSheetId="9" hidden="1">#REF!</definedName>
    <definedName name="BExCU0A1V6NMZQ9ASYJ8QIVQ5UR2" localSheetId="6" hidden="1">#REF!</definedName>
    <definedName name="BExCU0A1V6NMZQ9ASYJ8QIVQ5UR2" localSheetId="8" hidden="1">#REF!</definedName>
    <definedName name="BExCU0A1V6NMZQ9ASYJ8QIVQ5UR2" localSheetId="10" hidden="1">#REF!</definedName>
    <definedName name="BExCU0A1V6NMZQ9ASYJ8QIVQ5UR2" localSheetId="7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hidden="1">#REF!</definedName>
    <definedName name="BExCU2834920JBHSPCRC4UF80OLL" localSheetId="9" hidden="1">#REF!</definedName>
    <definedName name="BExCU2834920JBHSPCRC4UF80OLL" localSheetId="6" hidden="1">#REF!</definedName>
    <definedName name="BExCU2834920JBHSPCRC4UF80OLL" localSheetId="8" hidden="1">#REF!</definedName>
    <definedName name="BExCU2834920JBHSPCRC4UF80OLL" localSheetId="10" hidden="1">#REF!</definedName>
    <definedName name="BExCU2834920JBHSPCRC4UF80OLL" localSheetId="7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hidden="1">#REF!</definedName>
    <definedName name="BExCU8O54I3P3WRYWY1CRP3S78QY" localSheetId="9" hidden="1">#REF!</definedName>
    <definedName name="BExCU8O54I3P3WRYWY1CRP3S78QY" localSheetId="6" hidden="1">#REF!</definedName>
    <definedName name="BExCU8O54I3P3WRYWY1CRP3S78QY" localSheetId="8" hidden="1">#REF!</definedName>
    <definedName name="BExCU8O54I3P3WRYWY1CRP3S78QY" localSheetId="10" hidden="1">#REF!</definedName>
    <definedName name="BExCU8O54I3P3WRYWY1CRP3S78QY" localSheetId="7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hidden="1">#REF!</definedName>
    <definedName name="BExCUDRJO23YOKT8GPWOVQ4XEHF5" localSheetId="9" hidden="1">#REF!</definedName>
    <definedName name="BExCUDRJO23YOKT8GPWOVQ4XEHF5" localSheetId="6" hidden="1">#REF!</definedName>
    <definedName name="BExCUDRJO23YOKT8GPWOVQ4XEHF5" localSheetId="8" hidden="1">#REF!</definedName>
    <definedName name="BExCUDRJO23YOKT8GPWOVQ4XEHF5" localSheetId="10" hidden="1">#REF!</definedName>
    <definedName name="BExCUDRJO23YOKT8GPWOVQ4XEHF5" localSheetId="7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hidden="1">#REF!</definedName>
    <definedName name="BExCUGRGLX1AYN8HK7GN3RQ6XWIM" localSheetId="9" hidden="1">#REF!</definedName>
    <definedName name="BExCUGRGLX1AYN8HK7GN3RQ6XWIM" localSheetId="8" hidden="1">#REF!</definedName>
    <definedName name="BExCUGRGLX1AYN8HK7GN3RQ6XWIM" localSheetId="10" hidden="1">#REF!</definedName>
    <definedName name="BExCUGRGLX1AYN8HK7GN3RQ6XWIM" localSheetId="7" hidden="1">#REF!</definedName>
    <definedName name="BExCUGRGLX1AYN8HK7GN3RQ6XWIM" localSheetId="11" hidden="1">#REF!</definedName>
    <definedName name="BExCUGRGLX1AYN8HK7GN3RQ6XWIM" localSheetId="12" hidden="1">#REF!</definedName>
    <definedName name="BExCUGRGLX1AYN8HK7GN3RQ6XWIM" hidden="1">#REF!</definedName>
    <definedName name="BExCUPAXFR16YMWL30ME3F3BSRDZ" localSheetId="9" hidden="1">#REF!</definedName>
    <definedName name="BExCUPAXFR16YMWL30ME3F3BSRDZ" localSheetId="6" hidden="1">#REF!</definedName>
    <definedName name="BExCUPAXFR16YMWL30ME3F3BSRDZ" localSheetId="8" hidden="1">#REF!</definedName>
    <definedName name="BExCUPAXFR16YMWL30ME3F3BSRDZ" localSheetId="10" hidden="1">#REF!</definedName>
    <definedName name="BExCUPAXFR16YMWL30ME3F3BSRDZ" localSheetId="7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hidden="1">#REF!</definedName>
    <definedName name="BExCUR94DHCE47PUUWEMT5QZOYR2" localSheetId="9" hidden="1">#REF!</definedName>
    <definedName name="BExCUR94DHCE47PUUWEMT5QZOYR2" localSheetId="6" hidden="1">#REF!</definedName>
    <definedName name="BExCUR94DHCE47PUUWEMT5QZOYR2" localSheetId="8" hidden="1">#REF!</definedName>
    <definedName name="BExCUR94DHCE47PUUWEMT5QZOYR2" localSheetId="10" hidden="1">#REF!</definedName>
    <definedName name="BExCUR94DHCE47PUUWEMT5QZOYR2" localSheetId="7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hidden="1">#REF!</definedName>
    <definedName name="BExCV634L7SVHGB0UDDTRRQ2Q72H" localSheetId="9" hidden="1">#REF!</definedName>
    <definedName name="BExCV634L7SVHGB0UDDTRRQ2Q72H" localSheetId="6" hidden="1">#REF!</definedName>
    <definedName name="BExCV634L7SVHGB0UDDTRRQ2Q72H" localSheetId="8" hidden="1">#REF!</definedName>
    <definedName name="BExCV634L7SVHGB0UDDTRRQ2Q72H" localSheetId="10" hidden="1">#REF!</definedName>
    <definedName name="BExCV634L7SVHGB0UDDTRRQ2Q72H" localSheetId="7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hidden="1">#REF!</definedName>
    <definedName name="BExCVBXGSXT9FWJRG62PX9S1RK83" localSheetId="9" hidden="1">#REF!</definedName>
    <definedName name="BExCVBXGSXT9FWJRG62PX9S1RK83" localSheetId="6" hidden="1">#REF!</definedName>
    <definedName name="BExCVBXGSXT9FWJRG62PX9S1RK83" localSheetId="8" hidden="1">#REF!</definedName>
    <definedName name="BExCVBXGSXT9FWJRG62PX9S1RK83" localSheetId="10" hidden="1">#REF!</definedName>
    <definedName name="BExCVBXGSXT9FWJRG62PX9S1RK83" localSheetId="7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hidden="1">#REF!</definedName>
    <definedName name="BExCVHBNLOHNFS0JAV3I1XGPNH9W" localSheetId="9" hidden="1">#REF!</definedName>
    <definedName name="BExCVHBNLOHNFS0JAV3I1XGPNH9W" localSheetId="6" hidden="1">#REF!</definedName>
    <definedName name="BExCVHBNLOHNFS0JAV3I1XGPNH9W" localSheetId="8" hidden="1">#REF!</definedName>
    <definedName name="BExCVHBNLOHNFS0JAV3I1XGPNH9W" localSheetId="10" hidden="1">#REF!</definedName>
    <definedName name="BExCVHBNLOHNFS0JAV3I1XGPNH9W" localSheetId="7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hidden="1">#REF!</definedName>
    <definedName name="BExCVI86R31A2IOZIEBY1FJLVILD" localSheetId="9" hidden="1">#REF!</definedName>
    <definedName name="BExCVI86R31A2IOZIEBY1FJLVILD" localSheetId="6" hidden="1">#REF!</definedName>
    <definedName name="BExCVI86R31A2IOZIEBY1FJLVILD" localSheetId="8" hidden="1">#REF!</definedName>
    <definedName name="BExCVI86R31A2IOZIEBY1FJLVILD" localSheetId="10" hidden="1">#REF!</definedName>
    <definedName name="BExCVI86R31A2IOZIEBY1FJLVILD" localSheetId="7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hidden="1">#REF!</definedName>
    <definedName name="BExCVKGZXE0I9EIXKBZVSGSEY2RR" localSheetId="9" hidden="1">#REF!</definedName>
    <definedName name="BExCVKGZXE0I9EIXKBZVSGSEY2RR" localSheetId="6" hidden="1">#REF!</definedName>
    <definedName name="BExCVKGZXE0I9EIXKBZVSGSEY2RR" localSheetId="8" hidden="1">#REF!</definedName>
    <definedName name="BExCVKGZXE0I9EIXKBZVSGSEY2RR" localSheetId="10" hidden="1">#REF!</definedName>
    <definedName name="BExCVKGZXE0I9EIXKBZVSGSEY2RR" localSheetId="7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hidden="1">#REF!</definedName>
    <definedName name="BExCVV44WY5807WGMTGKPW0GT256" localSheetId="9" hidden="1">#REF!</definedName>
    <definedName name="BExCVV44WY5807WGMTGKPW0GT256" localSheetId="6" hidden="1">#REF!</definedName>
    <definedName name="BExCVV44WY5807WGMTGKPW0GT256" localSheetId="8" hidden="1">#REF!</definedName>
    <definedName name="BExCVV44WY5807WGMTGKPW0GT256" localSheetId="10" hidden="1">#REF!</definedName>
    <definedName name="BExCVV44WY5807WGMTGKPW0GT256" localSheetId="7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hidden="1">#REF!</definedName>
    <definedName name="BExCVVK8GI44DNT5MTM7AOS4U9N8" hidden="1">'[2]Reco Sheet for Fcast'!$I$7:$J$7</definedName>
    <definedName name="BExCVZ5PN4V6MRBZ04PZJW3GEF8S" localSheetId="9" hidden="1">#REF!</definedName>
    <definedName name="BExCVZ5PN4V6MRBZ04PZJW3GEF8S" localSheetId="6" hidden="1">#REF!</definedName>
    <definedName name="BExCVZ5PN4V6MRBZ04PZJW3GEF8S" localSheetId="8" hidden="1">#REF!</definedName>
    <definedName name="BExCVZ5PN4V6MRBZ04PZJW3GEF8S" localSheetId="10" hidden="1">#REF!</definedName>
    <definedName name="BExCVZ5PN4V6MRBZ04PZJW3GEF8S" localSheetId="7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hidden="1">#REF!</definedName>
    <definedName name="BExCW13R0GWJYGXZBNCPAHQN4NR2" localSheetId="9" hidden="1">#REF!</definedName>
    <definedName name="BExCW13R0GWJYGXZBNCPAHQN4NR2" localSheetId="6" hidden="1">#REF!</definedName>
    <definedName name="BExCW13R0GWJYGXZBNCPAHQN4NR2" localSheetId="8" hidden="1">#REF!</definedName>
    <definedName name="BExCW13R0GWJYGXZBNCPAHQN4NR2" localSheetId="10" hidden="1">#REF!</definedName>
    <definedName name="BExCW13R0GWJYGXZBNCPAHQN4NR2" localSheetId="7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hidden="1">#REF!</definedName>
    <definedName name="BExCW9Y5HWU4RJTNX74O6L24VGCK" localSheetId="9" hidden="1">#REF!</definedName>
    <definedName name="BExCW9Y5HWU4RJTNX74O6L24VGCK" localSheetId="6" hidden="1">#REF!</definedName>
    <definedName name="BExCW9Y5HWU4RJTNX74O6L24VGCK" localSheetId="8" hidden="1">#REF!</definedName>
    <definedName name="BExCW9Y5HWU4RJTNX74O6L24VGCK" localSheetId="10" hidden="1">#REF!</definedName>
    <definedName name="BExCW9Y5HWU4RJTNX74O6L24VGCK" localSheetId="7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hidden="1">#REF!</definedName>
    <definedName name="BExCWMJAP755C7AV2QKTWYDPDSSV" hidden="1">'[2]Reco Sheet for Fcast'!$F$8:$G$8</definedName>
    <definedName name="BExCWPDPESGZS07QGBLSBWDNVJLZ" localSheetId="9" hidden="1">#REF!</definedName>
    <definedName name="BExCWPDPESGZS07QGBLSBWDNVJLZ" localSheetId="6" hidden="1">#REF!</definedName>
    <definedName name="BExCWPDPESGZS07QGBLSBWDNVJLZ" localSheetId="8" hidden="1">#REF!</definedName>
    <definedName name="BExCWPDPESGZS07QGBLSBWDNVJLZ" localSheetId="10" hidden="1">#REF!</definedName>
    <definedName name="BExCWPDPESGZS07QGBLSBWDNVJLZ" localSheetId="7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hidden="1">#REF!</definedName>
    <definedName name="BExCWSDLJ7DJX3139FQJM3LND72J" hidden="1">'[2]Reco Sheet for Fcast'!$O$6:$P$10</definedName>
    <definedName name="BExCWTVKHIVCRHF8GC39KI58YM5K" localSheetId="9" hidden="1">#REF!</definedName>
    <definedName name="BExCWTVKHIVCRHF8GC39KI58YM5K" localSheetId="6" hidden="1">#REF!</definedName>
    <definedName name="BExCWTVKHIVCRHF8GC39KI58YM5K" localSheetId="8" hidden="1">#REF!</definedName>
    <definedName name="BExCWTVKHIVCRHF8GC39KI58YM5K" localSheetId="10" hidden="1">#REF!</definedName>
    <definedName name="BExCWTVKHIVCRHF8GC39KI58YM5K" localSheetId="7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hidden="1">#REF!</definedName>
    <definedName name="BExCX2KGRZBRVLZNM8SUSIE6A0RL" localSheetId="9" hidden="1">#REF!</definedName>
    <definedName name="BExCX2KGRZBRVLZNM8SUSIE6A0RL" localSheetId="6" hidden="1">#REF!</definedName>
    <definedName name="BExCX2KGRZBRVLZNM8SUSIE6A0RL" localSheetId="8" hidden="1">#REF!</definedName>
    <definedName name="BExCX2KGRZBRVLZNM8SUSIE6A0RL" localSheetId="10" hidden="1">#REF!</definedName>
    <definedName name="BExCX2KGRZBRVLZNM8SUSIE6A0RL" localSheetId="7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hidden="1">#REF!</definedName>
    <definedName name="BExCX3X451T70LZ1VF95L7W4Y4TM" localSheetId="9" hidden="1">#REF!</definedName>
    <definedName name="BExCX3X451T70LZ1VF95L7W4Y4TM" localSheetId="6" hidden="1">#REF!</definedName>
    <definedName name="BExCX3X451T70LZ1VF95L7W4Y4TM" localSheetId="8" hidden="1">#REF!</definedName>
    <definedName name="BExCX3X451T70LZ1VF95L7W4Y4TM" localSheetId="10" hidden="1">#REF!</definedName>
    <definedName name="BExCX3X451T70LZ1VF95L7W4Y4TM" localSheetId="7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hidden="1">#REF!</definedName>
    <definedName name="BExCX4NZ2N1OUGXM7EV0U7VULJMM" localSheetId="9" hidden="1">#REF!</definedName>
    <definedName name="BExCX4NZ2N1OUGXM7EV0U7VULJMM" localSheetId="6" hidden="1">#REF!</definedName>
    <definedName name="BExCX4NZ2N1OUGXM7EV0U7VULJMM" localSheetId="8" hidden="1">#REF!</definedName>
    <definedName name="BExCX4NZ2N1OUGXM7EV0U7VULJMM" localSheetId="10" hidden="1">#REF!</definedName>
    <definedName name="BExCX4NZ2N1OUGXM7EV0U7VULJMM" localSheetId="7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hidden="1">#REF!</definedName>
    <definedName name="BExCXILMURGYMAH6N5LF5DV6K3GM" localSheetId="9" hidden="1">#REF!</definedName>
    <definedName name="BExCXILMURGYMAH6N5LF5DV6K3GM" localSheetId="6" hidden="1">#REF!</definedName>
    <definedName name="BExCXILMURGYMAH6N5LF5DV6K3GM" localSheetId="8" hidden="1">#REF!</definedName>
    <definedName name="BExCXILMURGYMAH6N5LF5DV6K3GM" localSheetId="10" hidden="1">#REF!</definedName>
    <definedName name="BExCXILMURGYMAH6N5LF5DV6K3GM" localSheetId="7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hidden="1">#REF!</definedName>
    <definedName name="BExCXK3M8NPWOZZALA6L6RUCBB2J" localSheetId="9" hidden="1">#REF!</definedName>
    <definedName name="BExCXK3M8NPWOZZALA6L6RUCBB2J" localSheetId="8" hidden="1">#REF!</definedName>
    <definedName name="BExCXK3M8NPWOZZALA6L6RUCBB2J" localSheetId="10" hidden="1">#REF!</definedName>
    <definedName name="BExCXK3M8NPWOZZALA6L6RUCBB2J" localSheetId="7" hidden="1">#REF!</definedName>
    <definedName name="BExCXK3M8NPWOZZALA6L6RUCBB2J" localSheetId="11" hidden="1">#REF!</definedName>
    <definedName name="BExCXK3M8NPWOZZALA6L6RUCBB2J" localSheetId="12" hidden="1">#REF!</definedName>
    <definedName name="BExCXK3M8NPWOZZALA6L6RUCBB2J" hidden="1">#REF!</definedName>
    <definedName name="BExCXKZZ6U10NBCECNUV9U56FB6V" localSheetId="9" hidden="1">#REF!</definedName>
    <definedName name="BExCXKZZ6U10NBCECNUV9U56FB6V" localSheetId="6" hidden="1">#REF!</definedName>
    <definedName name="BExCXKZZ6U10NBCECNUV9U56FB6V" localSheetId="8" hidden="1">#REF!</definedName>
    <definedName name="BExCXKZZ6U10NBCECNUV9U56FB6V" localSheetId="10" hidden="1">#REF!</definedName>
    <definedName name="BExCXKZZ6U10NBCECNUV9U56FB6V" localSheetId="7" hidden="1">#REF!</definedName>
    <definedName name="BExCXKZZ6U10NBCECNUV9U56FB6V" localSheetId="11" hidden="1">#REF!</definedName>
    <definedName name="BExCXKZZ6U10NBCECNUV9U56FB6V" localSheetId="12" hidden="1">#REF!</definedName>
    <definedName name="BExCXKZZ6U10NBCECNUV9U56FB6V" hidden="1">#REF!</definedName>
    <definedName name="BExCXQUFBMXQ1650735H48B1AZT3" localSheetId="9" hidden="1">#REF!</definedName>
    <definedName name="BExCXQUFBMXQ1650735H48B1AZT3" localSheetId="6" hidden="1">#REF!</definedName>
    <definedName name="BExCXQUFBMXQ1650735H48B1AZT3" localSheetId="8" hidden="1">#REF!</definedName>
    <definedName name="BExCXQUFBMXQ1650735H48B1AZT3" localSheetId="10" hidden="1">#REF!</definedName>
    <definedName name="BExCXQUFBMXQ1650735H48B1AZT3" localSheetId="7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hidden="1">#REF!</definedName>
    <definedName name="BExCY2DQO9VLA77Q7EG3T0XNXX4F" localSheetId="9" hidden="1">#REF!</definedName>
    <definedName name="BExCY2DQO9VLA77Q7EG3T0XNXX4F" localSheetId="6" hidden="1">#REF!</definedName>
    <definedName name="BExCY2DQO9VLA77Q7EG3T0XNXX4F" localSheetId="8" hidden="1">#REF!</definedName>
    <definedName name="BExCY2DQO9VLA77Q7EG3T0XNXX4F" localSheetId="10" hidden="1">#REF!</definedName>
    <definedName name="BExCY2DQO9VLA77Q7EG3T0XNXX4F" localSheetId="7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hidden="1">#REF!</definedName>
    <definedName name="BExCY6VMJ68MX3C981R5Q0BX5791" localSheetId="9" hidden="1">#REF!</definedName>
    <definedName name="BExCY6VMJ68MX3C981R5Q0BX5791" localSheetId="6" hidden="1">#REF!</definedName>
    <definedName name="BExCY6VMJ68MX3C981R5Q0BX5791" localSheetId="8" hidden="1">#REF!</definedName>
    <definedName name="BExCY6VMJ68MX3C981R5Q0BX5791" localSheetId="10" hidden="1">#REF!</definedName>
    <definedName name="BExCY6VMJ68MX3C981R5Q0BX5791" localSheetId="7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hidden="1">#REF!</definedName>
    <definedName name="BExCYAH2SAZCPW6XCB7V7PMMCAWO" localSheetId="9" hidden="1">#REF!</definedName>
    <definedName name="BExCYAH2SAZCPW6XCB7V7PMMCAWO" localSheetId="6" hidden="1">#REF!</definedName>
    <definedName name="BExCYAH2SAZCPW6XCB7V7PMMCAWO" localSheetId="8" hidden="1">#REF!</definedName>
    <definedName name="BExCYAH2SAZCPW6XCB7V7PMMCAWO" localSheetId="10" hidden="1">#REF!</definedName>
    <definedName name="BExCYAH2SAZCPW6XCB7V7PMMCAWO" localSheetId="7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hidden="1">#REF!</definedName>
    <definedName name="BExCYFV9Z4OENTUNF9IWT6ELMRCL" hidden="1">'[2]Reco Sheet for Fcast'!$I$7:$J$7</definedName>
    <definedName name="BExCYPRC5HJE6N2XQTHCT6NXGP8N" localSheetId="9" hidden="1">#REF!</definedName>
    <definedName name="BExCYPRC5HJE6N2XQTHCT6NXGP8N" localSheetId="6" hidden="1">#REF!</definedName>
    <definedName name="BExCYPRC5HJE6N2XQTHCT6NXGP8N" localSheetId="8" hidden="1">#REF!</definedName>
    <definedName name="BExCYPRC5HJE6N2XQTHCT6NXGP8N" localSheetId="10" hidden="1">#REF!</definedName>
    <definedName name="BExCYPRC5HJE6N2XQTHCT6NXGP8N" localSheetId="7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hidden="1">#REF!</definedName>
    <definedName name="BExCYUK0I3UEXZNFDW71G6Z6D8XR" localSheetId="9" hidden="1">#REF!</definedName>
    <definedName name="BExCYUK0I3UEXZNFDW71G6Z6D8XR" localSheetId="6" hidden="1">#REF!</definedName>
    <definedName name="BExCYUK0I3UEXZNFDW71G6Z6D8XR" localSheetId="8" hidden="1">#REF!</definedName>
    <definedName name="BExCYUK0I3UEXZNFDW71G6Z6D8XR" localSheetId="10" hidden="1">#REF!</definedName>
    <definedName name="BExCYUK0I3UEXZNFDW71G6Z6D8XR" localSheetId="7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hidden="1">#REF!</definedName>
    <definedName name="BExCZFZCXMLY5DWESYJ9NGTJYQ8M" localSheetId="9" hidden="1">#REF!</definedName>
    <definedName name="BExCZFZCXMLY5DWESYJ9NGTJYQ8M" localSheetId="6" hidden="1">#REF!</definedName>
    <definedName name="BExCZFZCXMLY5DWESYJ9NGTJYQ8M" localSheetId="8" hidden="1">#REF!</definedName>
    <definedName name="BExCZFZCXMLY5DWESYJ9NGTJYQ8M" localSheetId="10" hidden="1">#REF!</definedName>
    <definedName name="BExCZFZCXMLY5DWESYJ9NGTJYQ8M" localSheetId="7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hidden="1">#REF!</definedName>
    <definedName name="BExCZJ4P8WS0BDT31WDXI0ROE7D6" localSheetId="9" hidden="1">#REF!</definedName>
    <definedName name="BExCZJ4P8WS0BDT31WDXI0ROE7D6" localSheetId="6" hidden="1">#REF!</definedName>
    <definedName name="BExCZJ4P8WS0BDT31WDXI0ROE7D6" localSheetId="8" hidden="1">#REF!</definedName>
    <definedName name="BExCZJ4P8WS0BDT31WDXI0ROE7D6" localSheetId="10" hidden="1">#REF!</definedName>
    <definedName name="BExCZJ4P8WS0BDT31WDXI0ROE7D6" localSheetId="7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hidden="1">#REF!</definedName>
    <definedName name="BExCZKH6NI0EE02L995IFVBD1J59" localSheetId="9" hidden="1">#REF!</definedName>
    <definedName name="BExCZKH6NI0EE02L995IFVBD1J59" localSheetId="6" hidden="1">#REF!</definedName>
    <definedName name="BExCZKH6NI0EE02L995IFVBD1J59" localSheetId="8" hidden="1">#REF!</definedName>
    <definedName name="BExCZKH6NI0EE02L995IFVBD1J59" localSheetId="10" hidden="1">#REF!</definedName>
    <definedName name="BExCZKH6NI0EE02L995IFVBD1J59" localSheetId="7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hidden="1">#REF!</definedName>
    <definedName name="BExCZU7T2KCK97JI9FE1XITCRE8U" localSheetId="9" hidden="1">#REF!</definedName>
    <definedName name="BExCZU7T2KCK97JI9FE1XITCRE8U" localSheetId="8" hidden="1">#REF!</definedName>
    <definedName name="BExCZU7T2KCK97JI9FE1XITCRE8U" localSheetId="10" hidden="1">#REF!</definedName>
    <definedName name="BExCZU7T2KCK97JI9FE1XITCRE8U" localSheetId="7" hidden="1">#REF!</definedName>
    <definedName name="BExCZU7T2KCK97JI9FE1XITCRE8U" localSheetId="11" hidden="1">#REF!</definedName>
    <definedName name="BExCZU7T2KCK97JI9FE1XITCRE8U" localSheetId="12" hidden="1">#REF!</definedName>
    <definedName name="BExCZU7T2KCK97JI9FE1XITCRE8U" hidden="1">#REF!</definedName>
    <definedName name="BExCZUD9FEOJBKDJ51Z3JON9LKJ8" localSheetId="9" hidden="1">#REF!</definedName>
    <definedName name="BExCZUD9FEOJBKDJ51Z3JON9LKJ8" localSheetId="6" hidden="1">#REF!</definedName>
    <definedName name="BExCZUD9FEOJBKDJ51Z3JON9LKJ8" localSheetId="8" hidden="1">#REF!</definedName>
    <definedName name="BExCZUD9FEOJBKDJ51Z3JON9LKJ8" localSheetId="10" hidden="1">#REF!</definedName>
    <definedName name="BExCZUD9FEOJBKDJ51Z3JON9LKJ8" localSheetId="7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hidden="1">#REF!</definedName>
    <definedName name="BExD0CCO4AZHRMZ3PSLCEN7T63L2" hidden="1">'[3]Bud Mth'!$I$6:$J$6</definedName>
    <definedName name="BExD0HALIN0JR4JTPGDEVAEE5EX5" localSheetId="9" hidden="1">#REF!</definedName>
    <definedName name="BExD0HALIN0JR4JTPGDEVAEE5EX5" localSheetId="6" hidden="1">#REF!</definedName>
    <definedName name="BExD0HALIN0JR4JTPGDEVAEE5EX5" localSheetId="8" hidden="1">#REF!</definedName>
    <definedName name="BExD0HALIN0JR4JTPGDEVAEE5EX5" localSheetId="10" hidden="1">#REF!</definedName>
    <definedName name="BExD0HALIN0JR4JTPGDEVAEE5EX5" localSheetId="7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hidden="1">#REF!</definedName>
    <definedName name="BExD0LCCDPG16YLY5WQSZF1XI5DA" localSheetId="9" hidden="1">#REF!</definedName>
    <definedName name="BExD0LCCDPG16YLY5WQSZF1XI5DA" localSheetId="6" hidden="1">#REF!</definedName>
    <definedName name="BExD0LCCDPG16YLY5WQSZF1XI5DA" localSheetId="8" hidden="1">#REF!</definedName>
    <definedName name="BExD0LCCDPG16YLY5WQSZF1XI5DA" localSheetId="10" hidden="1">#REF!</definedName>
    <definedName name="BExD0LCCDPG16YLY5WQSZF1XI5DA" localSheetId="7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hidden="1">#REF!</definedName>
    <definedName name="BExD0RMWSB4TRECEHTH6NN4K9DFZ" localSheetId="9" hidden="1">#REF!</definedName>
    <definedName name="BExD0RMWSB4TRECEHTH6NN4K9DFZ" localSheetId="6" hidden="1">#REF!</definedName>
    <definedName name="BExD0RMWSB4TRECEHTH6NN4K9DFZ" localSheetId="8" hidden="1">#REF!</definedName>
    <definedName name="BExD0RMWSB4TRECEHTH6NN4K9DFZ" localSheetId="10" hidden="1">#REF!</definedName>
    <definedName name="BExD0RMWSB4TRECEHTH6NN4K9DFZ" localSheetId="7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hidden="1">#REF!</definedName>
    <definedName name="BExD0U6KG10QGVDI1XSHK0J10A2V" localSheetId="9" hidden="1">#REF!</definedName>
    <definedName name="BExD0U6KG10QGVDI1XSHK0J10A2V" localSheetId="6" hidden="1">#REF!</definedName>
    <definedName name="BExD0U6KG10QGVDI1XSHK0J10A2V" localSheetId="8" hidden="1">#REF!</definedName>
    <definedName name="BExD0U6KG10QGVDI1XSHK0J10A2V" localSheetId="10" hidden="1">#REF!</definedName>
    <definedName name="BExD0U6KG10QGVDI1XSHK0J10A2V" localSheetId="7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hidden="1">#REF!</definedName>
    <definedName name="BExD13RUIBGRXDL4QDZ305UKUR12" localSheetId="9" hidden="1">#REF!</definedName>
    <definedName name="BExD13RUIBGRXDL4QDZ305UKUR12" localSheetId="6" hidden="1">#REF!</definedName>
    <definedName name="BExD13RUIBGRXDL4QDZ305UKUR12" localSheetId="8" hidden="1">#REF!</definedName>
    <definedName name="BExD13RUIBGRXDL4QDZ305UKUR12" localSheetId="10" hidden="1">#REF!</definedName>
    <definedName name="BExD13RUIBGRXDL4QDZ305UKUR12" localSheetId="7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hidden="1">#REF!</definedName>
    <definedName name="BExD14DETV5R4OOTMAXD5NAKWRO3" localSheetId="9" hidden="1">#REF!</definedName>
    <definedName name="BExD14DETV5R4OOTMAXD5NAKWRO3" localSheetId="6" hidden="1">#REF!</definedName>
    <definedName name="BExD14DETV5R4OOTMAXD5NAKWRO3" localSheetId="8" hidden="1">#REF!</definedName>
    <definedName name="BExD14DETV5R4OOTMAXD5NAKWRO3" localSheetId="10" hidden="1">#REF!</definedName>
    <definedName name="BExD14DETV5R4OOTMAXD5NAKWRO3" localSheetId="7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hidden="1">#REF!</definedName>
    <definedName name="BExD15PVEDBQYR2EAO7B3FB96GXL" localSheetId="9" hidden="1">#REF!</definedName>
    <definedName name="BExD15PVEDBQYR2EAO7B3FB96GXL" localSheetId="8" hidden="1">#REF!</definedName>
    <definedName name="BExD15PVEDBQYR2EAO7B3FB96GXL" localSheetId="10" hidden="1">#REF!</definedName>
    <definedName name="BExD15PVEDBQYR2EAO7B3FB96GXL" localSheetId="7" hidden="1">#REF!</definedName>
    <definedName name="BExD15PVEDBQYR2EAO7B3FB96GXL" localSheetId="11" hidden="1">#REF!</definedName>
    <definedName name="BExD15PVEDBQYR2EAO7B3FB96GXL" localSheetId="12" hidden="1">#REF!</definedName>
    <definedName name="BExD15PVEDBQYR2EAO7B3FB96GXL" hidden="1">#REF!</definedName>
    <definedName name="BExD1OAU9OXQAZA4D70HP72CU6GB" localSheetId="9" hidden="1">#REF!</definedName>
    <definedName name="BExD1OAU9OXQAZA4D70HP72CU6GB" localSheetId="6" hidden="1">#REF!</definedName>
    <definedName name="BExD1OAU9OXQAZA4D70HP72CU6GB" localSheetId="8" hidden="1">#REF!</definedName>
    <definedName name="BExD1OAU9OXQAZA4D70HP72CU6GB" localSheetId="10" hidden="1">#REF!</definedName>
    <definedName name="BExD1OAU9OXQAZA4D70HP72CU6GB" localSheetId="7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hidden="1">#REF!</definedName>
    <definedName name="BExD1Y1JV61416YA1XRQHKWPZIE7" localSheetId="9" hidden="1">#REF!</definedName>
    <definedName name="BExD1Y1JV61416YA1XRQHKWPZIE7" localSheetId="6" hidden="1">#REF!</definedName>
    <definedName name="BExD1Y1JV61416YA1XRQHKWPZIE7" localSheetId="8" hidden="1">#REF!</definedName>
    <definedName name="BExD1Y1JV61416YA1XRQHKWPZIE7" localSheetId="10" hidden="1">#REF!</definedName>
    <definedName name="BExD1Y1JV61416YA1XRQHKWPZIE7" localSheetId="7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hidden="1">#REF!</definedName>
    <definedName name="BExD21HKYZH6AN0830NG17ZRUS1T" hidden="1">'[2]Reco Sheet for Fcast'!$G$2:$H$2</definedName>
    <definedName name="BExD2AHAKLXLHE5UREIETBE22KWM" localSheetId="9" hidden="1">#REF!</definedName>
    <definedName name="BExD2AHAKLXLHE5UREIETBE22KWM" localSheetId="8" hidden="1">#REF!</definedName>
    <definedName name="BExD2AHAKLXLHE5UREIETBE22KWM" localSheetId="10" hidden="1">#REF!</definedName>
    <definedName name="BExD2AHAKLXLHE5UREIETBE22KWM" localSheetId="7" hidden="1">#REF!</definedName>
    <definedName name="BExD2AHAKLXLHE5UREIETBE22KWM" localSheetId="11" hidden="1">#REF!</definedName>
    <definedName name="BExD2AHAKLXLHE5UREIETBE22KWM" localSheetId="12" hidden="1">#REF!</definedName>
    <definedName name="BExD2AHAKLXLHE5UREIETBE22KWM" hidden="1">#REF!</definedName>
    <definedName name="BExD2CFHIRMBKN5KXE5QP4XXEWFS" localSheetId="9" hidden="1">#REF!</definedName>
    <definedName name="BExD2CFHIRMBKN5KXE5QP4XXEWFS" localSheetId="6" hidden="1">#REF!</definedName>
    <definedName name="BExD2CFHIRMBKN5KXE5QP4XXEWFS" localSheetId="8" hidden="1">#REF!</definedName>
    <definedName name="BExD2CFHIRMBKN5KXE5QP4XXEWFS" localSheetId="10" hidden="1">#REF!</definedName>
    <definedName name="BExD2CFHIRMBKN5KXE5QP4XXEWFS" localSheetId="7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hidden="1">#REF!</definedName>
    <definedName name="BExD2DMHH1HWXQ9W0YYMDP8AAX8Q" localSheetId="9" hidden="1">#REF!</definedName>
    <definedName name="BExD2DMHH1HWXQ9W0YYMDP8AAX8Q" localSheetId="6" hidden="1">#REF!</definedName>
    <definedName name="BExD2DMHH1HWXQ9W0YYMDP8AAX8Q" localSheetId="8" hidden="1">#REF!</definedName>
    <definedName name="BExD2DMHH1HWXQ9W0YYMDP8AAX8Q" localSheetId="10" hidden="1">#REF!</definedName>
    <definedName name="BExD2DMHH1HWXQ9W0YYMDP8AAX8Q" localSheetId="7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hidden="1">#REF!</definedName>
    <definedName name="BExD2HTPC7IWBAU6OSQ67MQA8BYZ" localSheetId="9" hidden="1">#REF!</definedName>
    <definedName name="BExD2HTPC7IWBAU6OSQ67MQA8BYZ" localSheetId="6" hidden="1">#REF!</definedName>
    <definedName name="BExD2HTPC7IWBAU6OSQ67MQA8BYZ" localSheetId="8" hidden="1">#REF!</definedName>
    <definedName name="BExD2HTPC7IWBAU6OSQ67MQA8BYZ" localSheetId="10" hidden="1">#REF!</definedName>
    <definedName name="BExD2HTPC7IWBAU6OSQ67MQA8BYZ" localSheetId="7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hidden="1">#REF!</definedName>
    <definedName name="BExD363H2VGFIQUCE6LS4AC5J0ZT" localSheetId="9" hidden="1">#REF!</definedName>
    <definedName name="BExD363H2VGFIQUCE6LS4AC5J0ZT" localSheetId="6" hidden="1">#REF!</definedName>
    <definedName name="BExD363H2VGFIQUCE6LS4AC5J0ZT" localSheetId="8" hidden="1">#REF!</definedName>
    <definedName name="BExD363H2VGFIQUCE6LS4AC5J0ZT" localSheetId="10" hidden="1">#REF!</definedName>
    <definedName name="BExD363H2VGFIQUCE6LS4AC5J0ZT" localSheetId="7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hidden="1">#REF!</definedName>
    <definedName name="BExD37QXHXNRAT3KZWRFA3MXHIF8" hidden="1">'[3]Bud Mth'!$F$6:$G$6</definedName>
    <definedName name="BExD3A588E939V61P1XEW0FI5Q0S" localSheetId="9" hidden="1">#REF!</definedName>
    <definedName name="BExD3A588E939V61P1XEW0FI5Q0S" localSheetId="6" hidden="1">#REF!</definedName>
    <definedName name="BExD3A588E939V61P1XEW0FI5Q0S" localSheetId="8" hidden="1">#REF!</definedName>
    <definedName name="BExD3A588E939V61P1XEW0FI5Q0S" localSheetId="10" hidden="1">#REF!</definedName>
    <definedName name="BExD3A588E939V61P1XEW0FI5Q0S" localSheetId="7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hidden="1">#REF!</definedName>
    <definedName name="BExD3CJJDKVR9M18XI3WDZH80WL6" localSheetId="9" hidden="1">#REF!</definedName>
    <definedName name="BExD3CJJDKVR9M18XI3WDZH80WL6" localSheetId="6" hidden="1">#REF!</definedName>
    <definedName name="BExD3CJJDKVR9M18XI3WDZH80WL6" localSheetId="8" hidden="1">#REF!</definedName>
    <definedName name="BExD3CJJDKVR9M18XI3WDZH80WL6" localSheetId="10" hidden="1">#REF!</definedName>
    <definedName name="BExD3CJJDKVR9M18XI3WDZH80WL6" localSheetId="7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hidden="1">#REF!</definedName>
    <definedName name="BExD3ESD9WYJIB3TRDPJ1CKXRAVL" localSheetId="9" hidden="1">#REF!</definedName>
    <definedName name="BExD3ESD9WYJIB3TRDPJ1CKXRAVL" localSheetId="6" hidden="1">#REF!</definedName>
    <definedName name="BExD3ESD9WYJIB3TRDPJ1CKXRAVL" localSheetId="8" hidden="1">#REF!</definedName>
    <definedName name="BExD3ESD9WYJIB3TRDPJ1CKXRAVL" localSheetId="10" hidden="1">#REF!</definedName>
    <definedName name="BExD3ESD9WYJIB3TRDPJ1CKXRAVL" localSheetId="7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hidden="1">#REF!</definedName>
    <definedName name="BExD3F368X5S25MWSUNIV57RDB57" localSheetId="9" hidden="1">#REF!</definedName>
    <definedName name="BExD3F368X5S25MWSUNIV57RDB57" localSheetId="6" hidden="1">#REF!</definedName>
    <definedName name="BExD3F368X5S25MWSUNIV57RDB57" localSheetId="8" hidden="1">#REF!</definedName>
    <definedName name="BExD3F368X5S25MWSUNIV57RDB57" localSheetId="10" hidden="1">#REF!</definedName>
    <definedName name="BExD3F368X5S25MWSUNIV57RDB57" localSheetId="7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hidden="1">#REF!</definedName>
    <definedName name="BExD3H6Q0X859YKIX6M8ZEYXI1G6" hidden="1">'[3]Bud Mth'!$F$15:$S$21</definedName>
    <definedName name="BExD3IJ5IT335SOSNV9L85WKAOSI" localSheetId="9" hidden="1">#REF!</definedName>
    <definedName name="BExD3IJ5IT335SOSNV9L85WKAOSI" localSheetId="6" hidden="1">#REF!</definedName>
    <definedName name="BExD3IJ5IT335SOSNV9L85WKAOSI" localSheetId="8" hidden="1">#REF!</definedName>
    <definedName name="BExD3IJ5IT335SOSNV9L85WKAOSI" localSheetId="10" hidden="1">#REF!</definedName>
    <definedName name="BExD3IJ5IT335SOSNV9L85WKAOSI" localSheetId="7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hidden="1">#REF!</definedName>
    <definedName name="BExD3KBVUY57GMMQTOFEU6S6G1AY" localSheetId="9" hidden="1">#REF!</definedName>
    <definedName name="BExD3KBVUY57GMMQTOFEU6S6G1AY" localSheetId="6" hidden="1">#REF!</definedName>
    <definedName name="BExD3KBVUY57GMMQTOFEU6S6G1AY" localSheetId="8" hidden="1">#REF!</definedName>
    <definedName name="BExD3KBVUY57GMMQTOFEU6S6G1AY" localSheetId="10" hidden="1">#REF!</definedName>
    <definedName name="BExD3KBVUY57GMMQTOFEU6S6G1AY" localSheetId="7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hidden="1">#REF!</definedName>
    <definedName name="BExD3NMR7AW2Z6V8SC79VQR37NA6" localSheetId="9" hidden="1">#REF!</definedName>
    <definedName name="BExD3NMR7AW2Z6V8SC79VQR37NA6" localSheetId="6" hidden="1">#REF!</definedName>
    <definedName name="BExD3NMR7AW2Z6V8SC79VQR37NA6" localSheetId="8" hidden="1">#REF!</definedName>
    <definedName name="BExD3NMR7AW2Z6V8SC79VQR37NA6" localSheetId="10" hidden="1">#REF!</definedName>
    <definedName name="BExD3NMR7AW2Z6V8SC79VQR37NA6" localSheetId="7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hidden="1">#REF!</definedName>
    <definedName name="BExD3QXA2UQ2W4N7NYLUEOG40BZB" localSheetId="9" hidden="1">#REF!</definedName>
    <definedName name="BExD3QXA2UQ2W4N7NYLUEOG40BZB" localSheetId="6" hidden="1">#REF!</definedName>
    <definedName name="BExD3QXA2UQ2W4N7NYLUEOG40BZB" localSheetId="8" hidden="1">#REF!</definedName>
    <definedName name="BExD3QXA2UQ2W4N7NYLUEOG40BZB" localSheetId="10" hidden="1">#REF!</definedName>
    <definedName name="BExD3QXA2UQ2W4N7NYLUEOG40BZB" localSheetId="7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hidden="1">#REF!</definedName>
    <definedName name="BExD3U2N041TEJ7GCN005UTPHNXY" localSheetId="9" hidden="1">#REF!</definedName>
    <definedName name="BExD3U2N041TEJ7GCN005UTPHNXY" localSheetId="6" hidden="1">#REF!</definedName>
    <definedName name="BExD3U2N041TEJ7GCN005UTPHNXY" localSheetId="8" hidden="1">#REF!</definedName>
    <definedName name="BExD3U2N041TEJ7GCN005UTPHNXY" localSheetId="10" hidden="1">#REF!</definedName>
    <definedName name="BExD3U2N041TEJ7GCN005UTPHNXY" localSheetId="7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hidden="1">#REF!</definedName>
    <definedName name="BExD40O0CFTNJFOFMMM1KH0P7BUI" localSheetId="9" hidden="1">#REF!</definedName>
    <definedName name="BExD40O0CFTNJFOFMMM1KH0P7BUI" localSheetId="6" hidden="1">#REF!</definedName>
    <definedName name="BExD40O0CFTNJFOFMMM1KH0P7BUI" localSheetId="8" hidden="1">#REF!</definedName>
    <definedName name="BExD40O0CFTNJFOFMMM1KH0P7BUI" localSheetId="10" hidden="1">#REF!</definedName>
    <definedName name="BExD40O0CFTNJFOFMMM1KH0P7BUI" localSheetId="7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hidden="1">#REF!</definedName>
    <definedName name="BExD4BR9HJ3MWWZ5KLVZWX9FJAUS" localSheetId="9" hidden="1">#REF!</definedName>
    <definedName name="BExD4BR9HJ3MWWZ5KLVZWX9FJAUS" localSheetId="6" hidden="1">#REF!</definedName>
    <definedName name="BExD4BR9HJ3MWWZ5KLVZWX9FJAUS" localSheetId="8" hidden="1">#REF!</definedName>
    <definedName name="BExD4BR9HJ3MWWZ5KLVZWX9FJAUS" localSheetId="10" hidden="1">#REF!</definedName>
    <definedName name="BExD4BR9HJ3MWWZ5KLVZWX9FJAUS" localSheetId="7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hidden="1">#REF!</definedName>
    <definedName name="BExD4F1WTKT3H0N9MF4H1LX7MBSY" localSheetId="9" hidden="1">#REF!</definedName>
    <definedName name="BExD4F1WTKT3H0N9MF4H1LX7MBSY" localSheetId="6" hidden="1">#REF!</definedName>
    <definedName name="BExD4F1WTKT3H0N9MF4H1LX7MBSY" localSheetId="8" hidden="1">#REF!</definedName>
    <definedName name="BExD4F1WTKT3H0N9MF4H1LX7MBSY" localSheetId="10" hidden="1">#REF!</definedName>
    <definedName name="BExD4F1WTKT3H0N9MF4H1LX7MBSY" localSheetId="7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hidden="1">#REF!</definedName>
    <definedName name="BExD4H5GQWXBS6LUL3TSP36DVO38" localSheetId="9" hidden="1">#REF!</definedName>
    <definedName name="BExD4H5GQWXBS6LUL3TSP36DVO38" localSheetId="6" hidden="1">#REF!</definedName>
    <definedName name="BExD4H5GQWXBS6LUL3TSP36DVO38" localSheetId="8" hidden="1">#REF!</definedName>
    <definedName name="BExD4H5GQWXBS6LUL3TSP36DVO38" localSheetId="10" hidden="1">#REF!</definedName>
    <definedName name="BExD4H5GQWXBS6LUL3TSP36DVO38" localSheetId="7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hidden="1">#REF!</definedName>
    <definedName name="BExD4IHX75GVFK6I80F7IR7955K1" hidden="1">'[3]Bud Mth'!$F$15</definedName>
    <definedName name="BExD4JJSS3QDBLABCJCHD45SRNPI" localSheetId="9" hidden="1">#REF!</definedName>
    <definedName name="BExD4JJSS3QDBLABCJCHD45SRNPI" localSheetId="6" hidden="1">#REF!</definedName>
    <definedName name="BExD4JJSS3QDBLABCJCHD45SRNPI" localSheetId="8" hidden="1">#REF!</definedName>
    <definedName name="BExD4JJSS3QDBLABCJCHD45SRNPI" localSheetId="10" hidden="1">#REF!</definedName>
    <definedName name="BExD4JJSS3QDBLABCJCHD45SRNPI" localSheetId="7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hidden="1">#REF!</definedName>
    <definedName name="BExD4R1I0MKF033I5LPUYIMTZ6E8" localSheetId="9" hidden="1">#REF!</definedName>
    <definedName name="BExD4R1I0MKF033I5LPUYIMTZ6E8" localSheetId="6" hidden="1">#REF!</definedName>
    <definedName name="BExD4R1I0MKF033I5LPUYIMTZ6E8" localSheetId="8" hidden="1">#REF!</definedName>
    <definedName name="BExD4R1I0MKF033I5LPUYIMTZ6E8" localSheetId="10" hidden="1">#REF!</definedName>
    <definedName name="BExD4R1I0MKF033I5LPUYIMTZ6E8" localSheetId="7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hidden="1">#REF!</definedName>
    <definedName name="BExD50MT3M6XZLNUP9JL93EG6D9R" localSheetId="9" hidden="1">#REF!</definedName>
    <definedName name="BExD50MT3M6XZLNUP9JL93EG6D9R" localSheetId="6" hidden="1">#REF!</definedName>
    <definedName name="BExD50MT3M6XZLNUP9JL93EG6D9R" localSheetId="8" hidden="1">#REF!</definedName>
    <definedName name="BExD50MT3M6XZLNUP9JL93EG6D9R" localSheetId="10" hidden="1">#REF!</definedName>
    <definedName name="BExD50MT3M6XZLNUP9JL93EG6D9R" localSheetId="7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hidden="1">#REF!</definedName>
    <definedName name="BExD5EV7KDSVF1CJT38M4IBPFLPY" localSheetId="9" hidden="1">#REF!</definedName>
    <definedName name="BExD5EV7KDSVF1CJT38M4IBPFLPY" localSheetId="6" hidden="1">#REF!</definedName>
    <definedName name="BExD5EV7KDSVF1CJT38M4IBPFLPY" localSheetId="8" hidden="1">#REF!</definedName>
    <definedName name="BExD5EV7KDSVF1CJT38M4IBPFLPY" localSheetId="10" hidden="1">#REF!</definedName>
    <definedName name="BExD5EV7KDSVF1CJT38M4IBPFLPY" localSheetId="7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hidden="1">#REF!</definedName>
    <definedName name="BExD5FRK547OESJRYAW574DZEZ7J" localSheetId="9" hidden="1">#REF!</definedName>
    <definedName name="BExD5FRK547OESJRYAW574DZEZ7J" localSheetId="6" hidden="1">#REF!</definedName>
    <definedName name="BExD5FRK547OESJRYAW574DZEZ7J" localSheetId="8" hidden="1">#REF!</definedName>
    <definedName name="BExD5FRK547OESJRYAW574DZEZ7J" localSheetId="10" hidden="1">#REF!</definedName>
    <definedName name="BExD5FRK547OESJRYAW574DZEZ7J" localSheetId="7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hidden="1">#REF!</definedName>
    <definedName name="BExD5I5X2YA2YNCTCDSMEL4CWF4N" localSheetId="9" hidden="1">#REF!</definedName>
    <definedName name="BExD5I5X2YA2YNCTCDSMEL4CWF4N" localSheetId="6" hidden="1">#REF!</definedName>
    <definedName name="BExD5I5X2YA2YNCTCDSMEL4CWF4N" localSheetId="8" hidden="1">#REF!</definedName>
    <definedName name="BExD5I5X2YA2YNCTCDSMEL4CWF4N" localSheetId="10" hidden="1">#REF!</definedName>
    <definedName name="BExD5I5X2YA2YNCTCDSMEL4CWF4N" localSheetId="7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hidden="1">#REF!</definedName>
    <definedName name="BExD5QUSRFJWRQ1ZM50WYLCF74DF" localSheetId="9" hidden="1">#REF!</definedName>
    <definedName name="BExD5QUSRFJWRQ1ZM50WYLCF74DF" localSheetId="6" hidden="1">#REF!</definedName>
    <definedName name="BExD5QUSRFJWRQ1ZM50WYLCF74DF" localSheetId="8" hidden="1">#REF!</definedName>
    <definedName name="BExD5QUSRFJWRQ1ZM50WYLCF74DF" localSheetId="10" hidden="1">#REF!</definedName>
    <definedName name="BExD5QUSRFJWRQ1ZM50WYLCF74DF" localSheetId="7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hidden="1">#REF!</definedName>
    <definedName name="BExD5SSUIF6AJQHBHK8PNMFBPRYB" localSheetId="9" hidden="1">#REF!</definedName>
    <definedName name="BExD5SSUIF6AJQHBHK8PNMFBPRYB" localSheetId="6" hidden="1">#REF!</definedName>
    <definedName name="BExD5SSUIF6AJQHBHK8PNMFBPRYB" localSheetId="8" hidden="1">#REF!</definedName>
    <definedName name="BExD5SSUIF6AJQHBHK8PNMFBPRYB" localSheetId="10" hidden="1">#REF!</definedName>
    <definedName name="BExD5SSUIF6AJQHBHK8PNMFBPRYB" localSheetId="7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hidden="1">#REF!</definedName>
    <definedName name="BExD623C9LRX18BE0W2V6SZLQUXX" localSheetId="9" hidden="1">#REF!</definedName>
    <definedName name="BExD623C9LRX18BE0W2V6SZLQUXX" localSheetId="6" hidden="1">#REF!</definedName>
    <definedName name="BExD623C9LRX18BE0W2V6SZLQUXX" localSheetId="8" hidden="1">#REF!</definedName>
    <definedName name="BExD623C9LRX18BE0W2V6SZLQUXX" localSheetId="10" hidden="1">#REF!</definedName>
    <definedName name="BExD623C9LRX18BE0W2V6SZLQUXX" localSheetId="7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hidden="1">#REF!</definedName>
    <definedName name="BExD6AC4VDV2QBVC73C49W2OU12I" localSheetId="9" hidden="1">#REF!</definedName>
    <definedName name="BExD6AC4VDV2QBVC73C49W2OU12I" localSheetId="8" hidden="1">#REF!</definedName>
    <definedName name="BExD6AC4VDV2QBVC73C49W2OU12I" localSheetId="10" hidden="1">#REF!</definedName>
    <definedName name="BExD6AC4VDV2QBVC73C49W2OU12I" localSheetId="7" hidden="1">#REF!</definedName>
    <definedName name="BExD6AC4VDV2QBVC73C49W2OU12I" localSheetId="11" hidden="1">#REF!</definedName>
    <definedName name="BExD6AC4VDV2QBVC73C49W2OU12I" localSheetId="12" hidden="1">#REF!</definedName>
    <definedName name="BExD6AC4VDV2QBVC73C49W2OU12I" hidden="1">#REF!</definedName>
    <definedName name="BExD6CQA7UMJBXV7AIFAIHUF2ICX" localSheetId="9" hidden="1">#REF!</definedName>
    <definedName name="BExD6CQA7UMJBXV7AIFAIHUF2ICX" localSheetId="6" hidden="1">#REF!</definedName>
    <definedName name="BExD6CQA7UMJBXV7AIFAIHUF2ICX" localSheetId="8" hidden="1">#REF!</definedName>
    <definedName name="BExD6CQA7UMJBXV7AIFAIHUF2ICX" localSheetId="10" hidden="1">#REF!</definedName>
    <definedName name="BExD6CQA7UMJBXV7AIFAIHUF2ICX" localSheetId="7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hidden="1">#REF!</definedName>
    <definedName name="BExD6DS52K2CC3509UN77XBR0868" localSheetId="9" hidden="1">'[4]AMI P &amp; L'!#REF!</definedName>
    <definedName name="BExD6DS52K2CC3509UN77XBR0868" localSheetId="8" hidden="1">'[4]AMI P &amp; L'!#REF!</definedName>
    <definedName name="BExD6DS52K2CC3509UN77XBR0868" localSheetId="10" hidden="1">'[4]AMI P &amp; L'!#REF!</definedName>
    <definedName name="BExD6DS52K2CC3509UN77XBR0868" localSheetId="7" hidden="1">'[4]AMI P &amp; L'!#REF!</definedName>
    <definedName name="BExD6DS52K2CC3509UN77XBR0868" localSheetId="11" hidden="1">'[4]AMI P &amp; L'!#REF!</definedName>
    <definedName name="BExD6DS52K2CC3509UN77XBR0868" localSheetId="12" hidden="1">'[4]AMI P &amp; L'!#REF!</definedName>
    <definedName name="BExD6DS52K2CC3509UN77XBR0868" hidden="1">'[4]AMI P &amp; L'!#REF!</definedName>
    <definedName name="BExD6FKVK8WJWNYPVENR7Q8Q30PK" localSheetId="9" hidden="1">#REF!</definedName>
    <definedName name="BExD6FKVK8WJWNYPVENR7Q8Q30PK" localSheetId="6" hidden="1">#REF!</definedName>
    <definedName name="BExD6FKVK8WJWNYPVENR7Q8Q30PK" localSheetId="8" hidden="1">#REF!</definedName>
    <definedName name="BExD6FKVK8WJWNYPVENR7Q8Q30PK" localSheetId="10" hidden="1">#REF!</definedName>
    <definedName name="BExD6FKVK8WJWNYPVENR7Q8Q30PK" localSheetId="7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hidden="1">#REF!</definedName>
    <definedName name="BExD6GMP0LK8WKVWMIT1NNH8CHLF" localSheetId="9" hidden="1">#REF!</definedName>
    <definedName name="BExD6GMP0LK8WKVWMIT1NNH8CHLF" localSheetId="6" hidden="1">#REF!</definedName>
    <definedName name="BExD6GMP0LK8WKVWMIT1NNH8CHLF" localSheetId="8" hidden="1">#REF!</definedName>
    <definedName name="BExD6GMP0LK8WKVWMIT1NNH8CHLF" localSheetId="10" hidden="1">#REF!</definedName>
    <definedName name="BExD6GMP0LK8WKVWMIT1NNH8CHLF" localSheetId="7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hidden="1">#REF!</definedName>
    <definedName name="BExD6H2TE0WWAUIWVSSCLPZ6B88N" localSheetId="9" hidden="1">#REF!</definedName>
    <definedName name="BExD6H2TE0WWAUIWVSSCLPZ6B88N" localSheetId="6" hidden="1">#REF!</definedName>
    <definedName name="BExD6H2TE0WWAUIWVSSCLPZ6B88N" localSheetId="8" hidden="1">#REF!</definedName>
    <definedName name="BExD6H2TE0WWAUIWVSSCLPZ6B88N" localSheetId="10" hidden="1">#REF!</definedName>
    <definedName name="BExD6H2TE0WWAUIWVSSCLPZ6B88N" localSheetId="7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hidden="1">#REF!</definedName>
    <definedName name="BExD6HTUMONFBQHM7Y5UW4DPHU7X" hidden="1">'[3]Bud Mth'!$F$7:$G$7</definedName>
    <definedName name="BExD71LTOE015TV5RSAHM8NT8GVW" localSheetId="9" hidden="1">#REF!</definedName>
    <definedName name="BExD71LTOE015TV5RSAHM8NT8GVW" localSheetId="6" hidden="1">#REF!</definedName>
    <definedName name="BExD71LTOE015TV5RSAHM8NT8GVW" localSheetId="8" hidden="1">#REF!</definedName>
    <definedName name="BExD71LTOE015TV5RSAHM8NT8GVW" localSheetId="10" hidden="1">#REF!</definedName>
    <definedName name="BExD71LTOE015TV5RSAHM8NT8GVW" localSheetId="7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hidden="1">#REF!</definedName>
    <definedName name="BExD73USXVADC7EHGHVTQNCT06ZA" localSheetId="9" hidden="1">#REF!</definedName>
    <definedName name="BExD73USXVADC7EHGHVTQNCT06ZA" localSheetId="6" hidden="1">#REF!</definedName>
    <definedName name="BExD73USXVADC7EHGHVTQNCT06ZA" localSheetId="8" hidden="1">#REF!</definedName>
    <definedName name="BExD73USXVADC7EHGHVTQNCT06ZA" localSheetId="10" hidden="1">#REF!</definedName>
    <definedName name="BExD73USXVADC7EHGHVTQNCT06ZA" localSheetId="7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hidden="1">#REF!</definedName>
    <definedName name="BExD7GAIGULTB3YHM1OS9RBQOTEC" localSheetId="9" hidden="1">#REF!</definedName>
    <definedName name="BExD7GAIGULTB3YHM1OS9RBQOTEC" localSheetId="6" hidden="1">#REF!</definedName>
    <definedName name="BExD7GAIGULTB3YHM1OS9RBQOTEC" localSheetId="8" hidden="1">#REF!</definedName>
    <definedName name="BExD7GAIGULTB3YHM1OS9RBQOTEC" localSheetId="10" hidden="1">#REF!</definedName>
    <definedName name="BExD7GAIGULTB3YHM1OS9RBQOTEC" localSheetId="7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hidden="1">#REF!</definedName>
    <definedName name="BExD7IE1DHIS52UFDCTSKPJQNRD5" localSheetId="9" hidden="1">#REF!</definedName>
    <definedName name="BExD7IE1DHIS52UFDCTSKPJQNRD5" localSheetId="6" hidden="1">#REF!</definedName>
    <definedName name="BExD7IE1DHIS52UFDCTSKPJQNRD5" localSheetId="8" hidden="1">#REF!</definedName>
    <definedName name="BExD7IE1DHIS52UFDCTSKPJQNRD5" localSheetId="10" hidden="1">#REF!</definedName>
    <definedName name="BExD7IE1DHIS52UFDCTSKPJQNRD5" localSheetId="7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hidden="1">#REF!</definedName>
    <definedName name="BExD7IUBGUWHYC9UNZ1IY5XFYKQN" localSheetId="9" hidden="1">#REF!</definedName>
    <definedName name="BExD7IUBGUWHYC9UNZ1IY5XFYKQN" localSheetId="6" hidden="1">#REF!</definedName>
    <definedName name="BExD7IUBGUWHYC9UNZ1IY5XFYKQN" localSheetId="8" hidden="1">#REF!</definedName>
    <definedName name="BExD7IUBGUWHYC9UNZ1IY5XFYKQN" localSheetId="10" hidden="1">#REF!</definedName>
    <definedName name="BExD7IUBGUWHYC9UNZ1IY5XFYKQN" localSheetId="7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hidden="1">#REF!</definedName>
    <definedName name="BExD7JL7NW9EKGU5ITCE4VJZ2N5W" hidden="1">'[3]Bud Mth'!$F$9:$G$9</definedName>
    <definedName name="BExD7JQOJ35HGL8U2OCEI2P2JT7I" localSheetId="9" hidden="1">#REF!</definedName>
    <definedName name="BExD7JQOJ35HGL8U2OCEI2P2JT7I" localSheetId="6" hidden="1">#REF!</definedName>
    <definedName name="BExD7JQOJ35HGL8U2OCEI2P2JT7I" localSheetId="8" hidden="1">#REF!</definedName>
    <definedName name="BExD7JQOJ35HGL8U2OCEI2P2JT7I" localSheetId="10" hidden="1">#REF!</definedName>
    <definedName name="BExD7JQOJ35HGL8U2OCEI2P2JT7I" localSheetId="7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hidden="1">#REF!</definedName>
    <definedName name="BExD7KSDKNDNH95NDT3S7GM3MUU2" localSheetId="9" hidden="1">#REF!</definedName>
    <definedName name="BExD7KSDKNDNH95NDT3S7GM3MUU2" localSheetId="6" hidden="1">#REF!</definedName>
    <definedName name="BExD7KSDKNDNH95NDT3S7GM3MUU2" localSheetId="8" hidden="1">#REF!</definedName>
    <definedName name="BExD7KSDKNDNH95NDT3S7GM3MUU2" localSheetId="10" hidden="1">#REF!</definedName>
    <definedName name="BExD7KSDKNDNH95NDT3S7GM3MUU2" localSheetId="7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hidden="1">#REF!</definedName>
    <definedName name="BExD8H5O087KQVWIVPUUID5VMGMS" localSheetId="9" hidden="1">#REF!</definedName>
    <definedName name="BExD8H5O087KQVWIVPUUID5VMGMS" localSheetId="6" hidden="1">#REF!</definedName>
    <definedName name="BExD8H5O087KQVWIVPUUID5VMGMS" localSheetId="8" hidden="1">#REF!</definedName>
    <definedName name="BExD8H5O087KQVWIVPUUID5VMGMS" localSheetId="10" hidden="1">#REF!</definedName>
    <definedName name="BExD8H5O087KQVWIVPUUID5VMGMS" localSheetId="7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hidden="1">#REF!</definedName>
    <definedName name="BExD8OCLZMFN5K3VZYI4Q4ITVKUA" localSheetId="9" hidden="1">#REF!</definedName>
    <definedName name="BExD8OCLZMFN5K3VZYI4Q4ITVKUA" localSheetId="6" hidden="1">#REF!</definedName>
    <definedName name="BExD8OCLZMFN5K3VZYI4Q4ITVKUA" localSheetId="8" hidden="1">#REF!</definedName>
    <definedName name="BExD8OCLZMFN5K3VZYI4Q4ITVKUA" localSheetId="10" hidden="1">#REF!</definedName>
    <definedName name="BExD8OCLZMFN5K3VZYI4Q4ITVKUA" localSheetId="7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hidden="1">#REF!</definedName>
    <definedName name="BExD93C1R6LC0631ECHVFYH0R0PD" localSheetId="9" hidden="1">#REF!</definedName>
    <definedName name="BExD93C1R6LC0631ECHVFYH0R0PD" localSheetId="6" hidden="1">#REF!</definedName>
    <definedName name="BExD93C1R6LC0631ECHVFYH0R0PD" localSheetId="8" hidden="1">#REF!</definedName>
    <definedName name="BExD93C1R6LC0631ECHVFYH0R0PD" localSheetId="10" hidden="1">#REF!</definedName>
    <definedName name="BExD93C1R6LC0631ECHVFYH0R0PD" localSheetId="7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hidden="1">#REF!</definedName>
    <definedName name="BExD97TXIO0COVNN4OH3DEJ33YLM" localSheetId="9" hidden="1">#REF!</definedName>
    <definedName name="BExD97TXIO0COVNN4OH3DEJ33YLM" localSheetId="6" hidden="1">#REF!</definedName>
    <definedName name="BExD97TXIO0COVNN4OH3DEJ33YLM" localSheetId="8" hidden="1">#REF!</definedName>
    <definedName name="BExD97TXIO0COVNN4OH3DEJ33YLM" localSheetId="10" hidden="1">#REF!</definedName>
    <definedName name="BExD97TXIO0COVNN4OH3DEJ33YLM" localSheetId="7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hidden="1">#REF!</definedName>
    <definedName name="BExD99RZ1RFIMK6O1ZHSPJ68X9Y5" localSheetId="9" hidden="1">#REF!</definedName>
    <definedName name="BExD99RZ1RFIMK6O1ZHSPJ68X9Y5" localSheetId="6" hidden="1">#REF!</definedName>
    <definedName name="BExD99RZ1RFIMK6O1ZHSPJ68X9Y5" localSheetId="8" hidden="1">#REF!</definedName>
    <definedName name="BExD99RZ1RFIMK6O1ZHSPJ68X9Y5" localSheetId="10" hidden="1">#REF!</definedName>
    <definedName name="BExD99RZ1RFIMK6O1ZHSPJ68X9Y5" localSheetId="7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hidden="1">#REF!</definedName>
    <definedName name="BExD9G2K962VNWXDAYQ4EXMJHEX1" localSheetId="9" hidden="1">#REF!</definedName>
    <definedName name="BExD9G2K962VNWXDAYQ4EXMJHEX1" localSheetId="8" hidden="1">#REF!</definedName>
    <definedName name="BExD9G2K962VNWXDAYQ4EXMJHEX1" localSheetId="10" hidden="1">#REF!</definedName>
    <definedName name="BExD9G2K962VNWXDAYQ4EXMJHEX1" localSheetId="7" hidden="1">#REF!</definedName>
    <definedName name="BExD9G2K962VNWXDAYQ4EXMJHEX1" localSheetId="11" hidden="1">#REF!</definedName>
    <definedName name="BExD9G2K962VNWXDAYQ4EXMJHEX1" localSheetId="12" hidden="1">#REF!</definedName>
    <definedName name="BExD9G2K962VNWXDAYQ4EXMJHEX1" hidden="1">#REF!</definedName>
    <definedName name="BExD9GO5JA4ADLQH22ZFJKY2FEAV" localSheetId="9" hidden="1">#REF!</definedName>
    <definedName name="BExD9GO5JA4ADLQH22ZFJKY2FEAV" localSheetId="8" hidden="1">#REF!</definedName>
    <definedName name="BExD9GO5JA4ADLQH22ZFJKY2FEAV" localSheetId="10" hidden="1">#REF!</definedName>
    <definedName name="BExD9GO5JA4ADLQH22ZFJKY2FEAV" localSheetId="7" hidden="1">#REF!</definedName>
    <definedName name="BExD9GO5JA4ADLQH22ZFJKY2FEAV" localSheetId="11" hidden="1">#REF!</definedName>
    <definedName name="BExD9GO5JA4ADLQH22ZFJKY2FEAV" localSheetId="12" hidden="1">#REF!</definedName>
    <definedName name="BExD9GO5JA4ADLQH22ZFJKY2FEAV" hidden="1">#REF!</definedName>
    <definedName name="BExD9L0ID3VSOU609GKWYTA5BFMA" localSheetId="9" hidden="1">#REF!</definedName>
    <definedName name="BExD9L0ID3VSOU609GKWYTA5BFMA" localSheetId="6" hidden="1">#REF!</definedName>
    <definedName name="BExD9L0ID3VSOU609GKWYTA5BFMA" localSheetId="8" hidden="1">#REF!</definedName>
    <definedName name="BExD9L0ID3VSOU609GKWYTA5BFMA" localSheetId="10" hidden="1">#REF!</definedName>
    <definedName name="BExD9L0ID3VSOU609GKWYTA5BFMA" localSheetId="7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hidden="1">#REF!</definedName>
    <definedName name="BExD9M7SEMG0JK2FUTTZXWIEBTKB" localSheetId="9" hidden="1">#REF!</definedName>
    <definedName name="BExD9M7SEMG0JK2FUTTZXWIEBTKB" localSheetId="6" hidden="1">#REF!</definedName>
    <definedName name="BExD9M7SEMG0JK2FUTTZXWIEBTKB" localSheetId="8" hidden="1">#REF!</definedName>
    <definedName name="BExD9M7SEMG0JK2FUTTZXWIEBTKB" localSheetId="10" hidden="1">#REF!</definedName>
    <definedName name="BExD9M7SEMG0JK2FUTTZXWIEBTKB" localSheetId="7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hidden="1">#REF!</definedName>
    <definedName name="BExD9MNYBYB1AICQL5165G472IE2" localSheetId="9" hidden="1">#REF!</definedName>
    <definedName name="BExD9MNYBYB1AICQL5165G472IE2" localSheetId="6" hidden="1">#REF!</definedName>
    <definedName name="BExD9MNYBYB1AICQL5165G472IE2" localSheetId="8" hidden="1">#REF!</definedName>
    <definedName name="BExD9MNYBYB1AICQL5165G472IE2" localSheetId="10" hidden="1">#REF!</definedName>
    <definedName name="BExD9MNYBYB1AICQL5165G472IE2" localSheetId="7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hidden="1">#REF!</definedName>
    <definedName name="BExD9PNSYT7GASEGUVL48MUQ02WO" localSheetId="9" hidden="1">#REF!</definedName>
    <definedName name="BExD9PNSYT7GASEGUVL48MUQ02WO" localSheetId="6" hidden="1">#REF!</definedName>
    <definedName name="BExD9PNSYT7GASEGUVL48MUQ02WO" localSheetId="8" hidden="1">#REF!</definedName>
    <definedName name="BExD9PNSYT7GASEGUVL48MUQ02WO" localSheetId="10" hidden="1">#REF!</definedName>
    <definedName name="BExD9PNSYT7GASEGUVL48MUQ02WO" localSheetId="7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hidden="1">#REF!</definedName>
    <definedName name="BExD9TK2MIWFH5SKUYU9ZKF4NPHQ" localSheetId="9" hidden="1">#REF!</definedName>
    <definedName name="BExD9TK2MIWFH5SKUYU9ZKF4NPHQ" localSheetId="6" hidden="1">#REF!</definedName>
    <definedName name="BExD9TK2MIWFH5SKUYU9ZKF4NPHQ" localSheetId="8" hidden="1">#REF!</definedName>
    <definedName name="BExD9TK2MIWFH5SKUYU9ZKF4NPHQ" localSheetId="10" hidden="1">#REF!</definedName>
    <definedName name="BExD9TK2MIWFH5SKUYU9ZKF4NPHQ" localSheetId="7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hidden="1">#REF!</definedName>
    <definedName name="BExD9W3W06TDDVRN5CJ260FOF5ZL" localSheetId="9" hidden="1">#REF!</definedName>
    <definedName name="BExD9W3W06TDDVRN5CJ260FOF5ZL" localSheetId="8" hidden="1">#REF!</definedName>
    <definedName name="BExD9W3W06TDDVRN5CJ260FOF5ZL" localSheetId="10" hidden="1">#REF!</definedName>
    <definedName name="BExD9W3W06TDDVRN5CJ260FOF5ZL" localSheetId="7" hidden="1">#REF!</definedName>
    <definedName name="BExD9W3W06TDDVRN5CJ260FOF5ZL" localSheetId="11" hidden="1">#REF!</definedName>
    <definedName name="BExD9W3W06TDDVRN5CJ260FOF5ZL" localSheetId="12" hidden="1">#REF!</definedName>
    <definedName name="BExD9W3W06TDDVRN5CJ260FOF5ZL" hidden="1">#REF!</definedName>
    <definedName name="BExDA6LD9061UULVKUUI4QP8SK13" localSheetId="9" hidden="1">#REF!</definedName>
    <definedName name="BExDA6LD9061UULVKUUI4QP8SK13" localSheetId="6" hidden="1">#REF!</definedName>
    <definedName name="BExDA6LD9061UULVKUUI4QP8SK13" localSheetId="8" hidden="1">#REF!</definedName>
    <definedName name="BExDA6LD9061UULVKUUI4QP8SK13" localSheetId="10" hidden="1">#REF!</definedName>
    <definedName name="BExDA6LD9061UULVKUUI4QP8SK13" localSheetId="7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hidden="1">#REF!</definedName>
    <definedName name="BExDAGMVMNLQ6QXASB9R6D8DIT12" localSheetId="9" hidden="1">#REF!</definedName>
    <definedName name="BExDAGMVMNLQ6QXASB9R6D8DIT12" localSheetId="6" hidden="1">#REF!</definedName>
    <definedName name="BExDAGMVMNLQ6QXASB9R6D8DIT12" localSheetId="8" hidden="1">#REF!</definedName>
    <definedName name="BExDAGMVMNLQ6QXASB9R6D8DIT12" localSheetId="10" hidden="1">#REF!</definedName>
    <definedName name="BExDAGMVMNLQ6QXASB9R6D8DIT12" localSheetId="7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hidden="1">#REF!</definedName>
    <definedName name="BExDAL4R440JG0CQM6QZM9CCATO7" hidden="1">'[3]Bud Mth'!$G$2:$H$2</definedName>
    <definedName name="BExDAYBHU9ADLXI8VRC7F608RVGM" localSheetId="9" hidden="1">#REF!</definedName>
    <definedName name="BExDAYBHU9ADLXI8VRC7F608RVGM" localSheetId="6" hidden="1">#REF!</definedName>
    <definedName name="BExDAYBHU9ADLXI8VRC7F608RVGM" localSheetId="8" hidden="1">#REF!</definedName>
    <definedName name="BExDAYBHU9ADLXI8VRC7F608RVGM" localSheetId="10" hidden="1">#REF!</definedName>
    <definedName name="BExDAYBHU9ADLXI8VRC7F608RVGM" localSheetId="7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hidden="1">#REF!</definedName>
    <definedName name="BExDBDR1XR0FV0CYUCB2OJ7CJCZU" localSheetId="9" hidden="1">#REF!</definedName>
    <definedName name="BExDBDR1XR0FV0CYUCB2OJ7CJCZU" localSheetId="6" hidden="1">#REF!</definedName>
    <definedName name="BExDBDR1XR0FV0CYUCB2OJ7CJCZU" localSheetId="8" hidden="1">#REF!</definedName>
    <definedName name="BExDBDR1XR0FV0CYUCB2OJ7CJCZU" localSheetId="10" hidden="1">#REF!</definedName>
    <definedName name="BExDBDR1XR0FV0CYUCB2OJ7CJCZU" localSheetId="7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hidden="1">#REF!</definedName>
    <definedName name="BExDBLJMQIQA9ELW70CORRS2ACLM" localSheetId="9" hidden="1">#REF!</definedName>
    <definedName name="BExDBLJMQIQA9ELW70CORRS2ACLM" localSheetId="8" hidden="1">#REF!</definedName>
    <definedName name="BExDBLJMQIQA9ELW70CORRS2ACLM" localSheetId="10" hidden="1">#REF!</definedName>
    <definedName name="BExDBLJMQIQA9ELW70CORRS2ACLM" localSheetId="7" hidden="1">#REF!</definedName>
    <definedName name="BExDBLJMQIQA9ELW70CORRS2ACLM" localSheetId="11" hidden="1">#REF!</definedName>
    <definedName name="BExDBLJMQIQA9ELW70CORRS2ACLM" localSheetId="12" hidden="1">#REF!</definedName>
    <definedName name="BExDBLJMQIQA9ELW70CORRS2ACLM" hidden="1">#REF!</definedName>
    <definedName name="BExDBQXTJ9F9DE7FNTJCL0LMOJ21" localSheetId="9" hidden="1">'[4]AMI P &amp; L'!#REF!</definedName>
    <definedName name="BExDBQXTJ9F9DE7FNTJCL0LMOJ21" localSheetId="8" hidden="1">'[4]AMI P &amp; L'!#REF!</definedName>
    <definedName name="BExDBQXTJ9F9DE7FNTJCL0LMOJ21" localSheetId="10" hidden="1">'[4]AMI P &amp; L'!#REF!</definedName>
    <definedName name="BExDBQXTJ9F9DE7FNTJCL0LMOJ21" localSheetId="7" hidden="1">'[4]AMI P &amp; L'!#REF!</definedName>
    <definedName name="BExDBQXTJ9F9DE7FNTJCL0LMOJ21" localSheetId="11" hidden="1">'[4]AMI P &amp; L'!#REF!</definedName>
    <definedName name="BExDBQXTJ9F9DE7FNTJCL0LMOJ21" localSheetId="12" hidden="1">'[4]AMI P &amp; L'!#REF!</definedName>
    <definedName name="BExDBQXTJ9F9DE7FNTJCL0LMOJ21" hidden="1">'[4]AMI P &amp; L'!#REF!</definedName>
    <definedName name="BExDC7F818VN0S18ID7XRCRVYPJ4" localSheetId="9" hidden="1">#REF!</definedName>
    <definedName name="BExDC7F818VN0S18ID7XRCRVYPJ4" localSheetId="6" hidden="1">#REF!</definedName>
    <definedName name="BExDC7F818VN0S18ID7XRCRVYPJ4" localSheetId="8" hidden="1">#REF!</definedName>
    <definedName name="BExDC7F818VN0S18ID7XRCRVYPJ4" localSheetId="10" hidden="1">#REF!</definedName>
    <definedName name="BExDC7F818VN0S18ID7XRCRVYPJ4" localSheetId="7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hidden="1">#REF!</definedName>
    <definedName name="BExDCL7K96PC9VZYB70ZW3QPVIJE" localSheetId="9" hidden="1">#REF!</definedName>
    <definedName name="BExDCL7K96PC9VZYB70ZW3QPVIJE" localSheetId="6" hidden="1">#REF!</definedName>
    <definedName name="BExDCL7K96PC9VZYB70ZW3QPVIJE" localSheetId="8" hidden="1">#REF!</definedName>
    <definedName name="BExDCL7K96PC9VZYB70ZW3QPVIJE" localSheetId="10" hidden="1">#REF!</definedName>
    <definedName name="BExDCL7K96PC9VZYB70ZW3QPVIJE" localSheetId="7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hidden="1">#REF!</definedName>
    <definedName name="BExDCP3UZ3C2O4C1F7KMU0Z9U32N" localSheetId="9" hidden="1">#REF!</definedName>
    <definedName name="BExDCP3UZ3C2O4C1F7KMU0Z9U32N" localSheetId="6" hidden="1">#REF!</definedName>
    <definedName name="BExDCP3UZ3C2O4C1F7KMU0Z9U32N" localSheetId="8" hidden="1">#REF!</definedName>
    <definedName name="BExDCP3UZ3C2O4C1F7KMU0Z9U32N" localSheetId="10" hidden="1">#REF!</definedName>
    <definedName name="BExDCP3UZ3C2O4C1F7KMU0Z9U32N" localSheetId="7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hidden="1">#REF!</definedName>
    <definedName name="BExEO387TMFDZIZYFA14K98OH5YE" localSheetId="9" hidden="1">#REF!</definedName>
    <definedName name="BExEO387TMFDZIZYFA14K98OH5YE" localSheetId="8" hidden="1">#REF!</definedName>
    <definedName name="BExEO387TMFDZIZYFA14K98OH5YE" localSheetId="10" hidden="1">#REF!</definedName>
    <definedName name="BExEO387TMFDZIZYFA14K98OH5YE" localSheetId="7" hidden="1">#REF!</definedName>
    <definedName name="BExEO387TMFDZIZYFA14K98OH5YE" localSheetId="11" hidden="1">#REF!</definedName>
    <definedName name="BExEO387TMFDZIZYFA14K98OH5YE" localSheetId="12" hidden="1">#REF!</definedName>
    <definedName name="BExEO387TMFDZIZYFA14K98OH5YE" hidden="1">#REF!</definedName>
    <definedName name="BExEOBX3WECDMYCV9RLN49APTXMM" localSheetId="9" hidden="1">#REF!</definedName>
    <definedName name="BExEOBX3WECDMYCV9RLN49APTXMM" localSheetId="6" hidden="1">#REF!</definedName>
    <definedName name="BExEOBX3WECDMYCV9RLN49APTXMM" localSheetId="8" hidden="1">#REF!</definedName>
    <definedName name="BExEOBX3WECDMYCV9RLN49APTXMM" localSheetId="10" hidden="1">#REF!</definedName>
    <definedName name="BExEOBX3WECDMYCV9RLN49APTXMM" localSheetId="7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hidden="1">#REF!</definedName>
    <definedName name="BExEPN9VIYI0FVL0HLZQXJFO6TT0" localSheetId="9" hidden="1">#REF!</definedName>
    <definedName name="BExEPN9VIYI0FVL0HLZQXJFO6TT0" localSheetId="6" hidden="1">#REF!</definedName>
    <definedName name="BExEPN9VIYI0FVL0HLZQXJFO6TT0" localSheetId="8" hidden="1">#REF!</definedName>
    <definedName name="BExEPN9VIYI0FVL0HLZQXJFO6TT0" localSheetId="10" hidden="1">#REF!</definedName>
    <definedName name="BExEPN9VIYI0FVL0HLZQXJFO6TT0" localSheetId="7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hidden="1">#REF!</definedName>
    <definedName name="BExEPORSQ4BZ1T2NCGKIGLY1D19M" localSheetId="9" hidden="1">#REF!</definedName>
    <definedName name="BExEPORSQ4BZ1T2NCGKIGLY1D19M" localSheetId="8" hidden="1">#REF!</definedName>
    <definedName name="BExEPORSQ4BZ1T2NCGKIGLY1D19M" localSheetId="10" hidden="1">#REF!</definedName>
    <definedName name="BExEPORSQ4BZ1T2NCGKIGLY1D19M" localSheetId="7" hidden="1">#REF!</definedName>
    <definedName name="BExEPORSQ4BZ1T2NCGKIGLY1D19M" localSheetId="11" hidden="1">#REF!</definedName>
    <definedName name="BExEPORSQ4BZ1T2NCGKIGLY1D19M" localSheetId="12" hidden="1">#REF!</definedName>
    <definedName name="BExEPORSQ4BZ1T2NCGKIGLY1D19M" hidden="1">#REF!</definedName>
    <definedName name="BExEPYT6VDSMR8MU2341Q5GM2Y9V" localSheetId="9" hidden="1">#REF!</definedName>
    <definedName name="BExEPYT6VDSMR8MU2341Q5GM2Y9V" localSheetId="6" hidden="1">#REF!</definedName>
    <definedName name="BExEPYT6VDSMR8MU2341Q5GM2Y9V" localSheetId="8" hidden="1">#REF!</definedName>
    <definedName name="BExEPYT6VDSMR8MU2341Q5GM2Y9V" localSheetId="10" hidden="1">#REF!</definedName>
    <definedName name="BExEPYT6VDSMR8MU2341Q5GM2Y9V" localSheetId="7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hidden="1">#REF!</definedName>
    <definedName name="BExEQ1YK2GGF3PCQ5YXT4E5L9FQG" localSheetId="9" hidden="1">#REF!</definedName>
    <definedName name="BExEQ1YK2GGF3PCQ5YXT4E5L9FQG" localSheetId="6" hidden="1">#REF!</definedName>
    <definedName name="BExEQ1YK2GGF3PCQ5YXT4E5L9FQG" localSheetId="8" hidden="1">#REF!</definedName>
    <definedName name="BExEQ1YK2GGF3PCQ5YXT4E5L9FQG" localSheetId="10" hidden="1">#REF!</definedName>
    <definedName name="BExEQ1YK2GGF3PCQ5YXT4E5L9FQG" localSheetId="7" hidden="1">#REF!</definedName>
    <definedName name="BExEQ1YK2GGF3PCQ5YXT4E5L9FQG" localSheetId="11" hidden="1">#REF!</definedName>
    <definedName name="BExEQ1YK2GGF3PCQ5YXT4E5L9FQG" localSheetId="12" hidden="1">#REF!</definedName>
    <definedName name="BExEQ1YK2GGF3PCQ5YXT4E5L9FQG" hidden="1">#REF!</definedName>
    <definedName name="BExEQ2ENYLMY8K1796XBB31CJHNN" localSheetId="9" hidden="1">#REF!</definedName>
    <definedName name="BExEQ2ENYLMY8K1796XBB31CJHNN" localSheetId="6" hidden="1">#REF!</definedName>
    <definedName name="BExEQ2ENYLMY8K1796XBB31CJHNN" localSheetId="8" hidden="1">#REF!</definedName>
    <definedName name="BExEQ2ENYLMY8K1796XBB31CJHNN" localSheetId="10" hidden="1">#REF!</definedName>
    <definedName name="BExEQ2ENYLMY8K1796XBB31CJHNN" localSheetId="7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hidden="1">#REF!</definedName>
    <definedName name="BExEQ2PFE4N40LEPGDPS90WDL6BN" localSheetId="9" hidden="1">#REF!</definedName>
    <definedName name="BExEQ2PFE4N40LEPGDPS90WDL6BN" localSheetId="6" hidden="1">#REF!</definedName>
    <definedName name="BExEQ2PFE4N40LEPGDPS90WDL6BN" localSheetId="8" hidden="1">#REF!</definedName>
    <definedName name="BExEQ2PFE4N40LEPGDPS90WDL6BN" localSheetId="10" hidden="1">#REF!</definedName>
    <definedName name="BExEQ2PFE4N40LEPGDPS90WDL6BN" localSheetId="7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hidden="1">#REF!</definedName>
    <definedName name="BExEQ2PFURT24NQYGYVE8NKX1EGA" localSheetId="9" hidden="1">#REF!</definedName>
    <definedName name="BExEQ2PFURT24NQYGYVE8NKX1EGA" localSheetId="6" hidden="1">#REF!</definedName>
    <definedName name="BExEQ2PFURT24NQYGYVE8NKX1EGA" localSheetId="8" hidden="1">#REF!</definedName>
    <definedName name="BExEQ2PFURT24NQYGYVE8NKX1EGA" localSheetId="10" hidden="1">#REF!</definedName>
    <definedName name="BExEQ2PFURT24NQYGYVE8NKX1EGA" localSheetId="7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hidden="1">#REF!</definedName>
    <definedName name="BExEQB8ZWXO6IIGOEPWTLOJGE2NR" localSheetId="9" hidden="1">#REF!</definedName>
    <definedName name="BExEQB8ZWXO6IIGOEPWTLOJGE2NR" localSheetId="6" hidden="1">#REF!</definedName>
    <definedName name="BExEQB8ZWXO6IIGOEPWTLOJGE2NR" localSheetId="8" hidden="1">#REF!</definedName>
    <definedName name="BExEQB8ZWXO6IIGOEPWTLOJGE2NR" localSheetId="10" hidden="1">#REF!</definedName>
    <definedName name="BExEQB8ZWXO6IIGOEPWTLOJGE2NR" localSheetId="7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hidden="1">#REF!</definedName>
    <definedName name="BExEQBZX0EL6LIKPY01197ACK65H" localSheetId="9" hidden="1">#REF!</definedName>
    <definedName name="BExEQBZX0EL6LIKPY01197ACK65H" localSheetId="6" hidden="1">#REF!</definedName>
    <definedName name="BExEQBZX0EL6LIKPY01197ACK65H" localSheetId="8" hidden="1">#REF!</definedName>
    <definedName name="BExEQBZX0EL6LIKPY01197ACK65H" localSheetId="10" hidden="1">#REF!</definedName>
    <definedName name="BExEQBZX0EL6LIKPY01197ACK65H" localSheetId="7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hidden="1">#REF!</definedName>
    <definedName name="BExEQDXZALJLD4OBF74IKZBR13SR" localSheetId="9" hidden="1">#REF!</definedName>
    <definedName name="BExEQDXZALJLD4OBF74IKZBR13SR" localSheetId="6" hidden="1">#REF!</definedName>
    <definedName name="BExEQDXZALJLD4OBF74IKZBR13SR" localSheetId="8" hidden="1">#REF!</definedName>
    <definedName name="BExEQDXZALJLD4OBF74IKZBR13SR" localSheetId="10" hidden="1">#REF!</definedName>
    <definedName name="BExEQDXZALJLD4OBF74IKZBR13SR" localSheetId="7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hidden="1">#REF!</definedName>
    <definedName name="BExEQFLE2RPWGMWQAI4JMKUEFRPT" localSheetId="9" hidden="1">#REF!</definedName>
    <definedName name="BExEQFLE2RPWGMWQAI4JMKUEFRPT" localSheetId="6" hidden="1">#REF!</definedName>
    <definedName name="BExEQFLE2RPWGMWQAI4JMKUEFRPT" localSheetId="8" hidden="1">#REF!</definedName>
    <definedName name="BExEQFLE2RPWGMWQAI4JMKUEFRPT" localSheetId="10" hidden="1">#REF!</definedName>
    <definedName name="BExEQFLE2RPWGMWQAI4JMKUEFRPT" localSheetId="7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hidden="1">#REF!</definedName>
    <definedName name="BExEQIFTE4JRQ7F1T7L9IE3W0TEB" localSheetId="9" hidden="1">#REF!</definedName>
    <definedName name="BExEQIFTE4JRQ7F1T7L9IE3W0TEB" localSheetId="8" hidden="1">#REF!</definedName>
    <definedName name="BExEQIFTE4JRQ7F1T7L9IE3W0TEB" localSheetId="10" hidden="1">#REF!</definedName>
    <definedName name="BExEQIFTE4JRQ7F1T7L9IE3W0TEB" localSheetId="7" hidden="1">#REF!</definedName>
    <definedName name="BExEQIFTE4JRQ7F1T7L9IE3W0TEB" localSheetId="11" hidden="1">#REF!</definedName>
    <definedName name="BExEQIFTE4JRQ7F1T7L9IE3W0TEB" localSheetId="12" hidden="1">#REF!</definedName>
    <definedName name="BExEQIFTE4JRQ7F1T7L9IE3W0TEB" hidden="1">#REF!</definedName>
    <definedName name="BExEQTZAP8R69U31W4LKGTKKGKQE" localSheetId="9" hidden="1">#REF!</definedName>
    <definedName name="BExEQTZAP8R69U31W4LKGTKKGKQE" localSheetId="6" hidden="1">#REF!</definedName>
    <definedName name="BExEQTZAP8R69U31W4LKGTKKGKQE" localSheetId="8" hidden="1">#REF!</definedName>
    <definedName name="BExEQTZAP8R69U31W4LKGTKKGKQE" localSheetId="10" hidden="1">#REF!</definedName>
    <definedName name="BExEQTZAP8R69U31W4LKGTKKGKQE" localSheetId="7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hidden="1">#REF!</definedName>
    <definedName name="BExEQZ820Q06ED8NT4DB6UM7MNMW" localSheetId="9" hidden="1">#REF!</definedName>
    <definedName name="BExEQZ820Q06ED8NT4DB6UM7MNMW" localSheetId="8" hidden="1">#REF!</definedName>
    <definedName name="BExEQZ820Q06ED8NT4DB6UM7MNMW" localSheetId="10" hidden="1">#REF!</definedName>
    <definedName name="BExEQZ820Q06ED8NT4DB6UM7MNMW" localSheetId="7" hidden="1">#REF!</definedName>
    <definedName name="BExEQZ820Q06ED8NT4DB6UM7MNMW" localSheetId="11" hidden="1">#REF!</definedName>
    <definedName name="BExEQZ820Q06ED8NT4DB6UM7MNMW" localSheetId="12" hidden="1">#REF!</definedName>
    <definedName name="BExEQZ820Q06ED8NT4DB6UM7MNMW" hidden="1">#REF!</definedName>
    <definedName name="BExER2O72H1F9WV6S1J04C15PXX7" localSheetId="9" hidden="1">#REF!</definedName>
    <definedName name="BExER2O72H1F9WV6S1J04C15PXX7" localSheetId="6" hidden="1">#REF!</definedName>
    <definedName name="BExER2O72H1F9WV6S1J04C15PXX7" localSheetId="8" hidden="1">#REF!</definedName>
    <definedName name="BExER2O72H1F9WV6S1J04C15PXX7" localSheetId="10" hidden="1">#REF!</definedName>
    <definedName name="BExER2O72H1F9WV6S1J04C15PXX7" localSheetId="7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hidden="1">#REF!</definedName>
    <definedName name="BExERRUIKIOATPZ9U4HQ0V52RJAU" localSheetId="9" hidden="1">#REF!</definedName>
    <definedName name="BExERRUIKIOATPZ9U4HQ0V52RJAU" localSheetId="6" hidden="1">#REF!</definedName>
    <definedName name="BExERRUIKIOATPZ9U4HQ0V52RJAU" localSheetId="8" hidden="1">#REF!</definedName>
    <definedName name="BExERRUIKIOATPZ9U4HQ0V52RJAU" localSheetId="10" hidden="1">#REF!</definedName>
    <definedName name="BExERRUIKIOATPZ9U4HQ0V52RJAU" localSheetId="7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hidden="1">#REF!</definedName>
    <definedName name="BExERSANFNM1O7T65PC5MJ301YET" localSheetId="9" hidden="1">#REF!</definedName>
    <definedName name="BExERSANFNM1O7T65PC5MJ301YET" localSheetId="6" hidden="1">#REF!</definedName>
    <definedName name="BExERSANFNM1O7T65PC5MJ301YET" localSheetId="8" hidden="1">#REF!</definedName>
    <definedName name="BExERSANFNM1O7T65PC5MJ301YET" localSheetId="10" hidden="1">#REF!</definedName>
    <definedName name="BExERSANFNM1O7T65PC5MJ301YET" localSheetId="7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hidden="1">#REF!</definedName>
    <definedName name="BExERWCEBKQRYWRQLYJ4UCMMKTHG" localSheetId="9" hidden="1">#REF!</definedName>
    <definedName name="BExERWCEBKQRYWRQLYJ4UCMMKTHG" localSheetId="6" hidden="1">#REF!</definedName>
    <definedName name="BExERWCEBKQRYWRQLYJ4UCMMKTHG" localSheetId="8" hidden="1">#REF!</definedName>
    <definedName name="BExERWCEBKQRYWRQLYJ4UCMMKTHG" localSheetId="10" hidden="1">#REF!</definedName>
    <definedName name="BExERWCEBKQRYWRQLYJ4UCMMKTHG" localSheetId="7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hidden="1">#REF!</definedName>
    <definedName name="BExERX39X2B577E8G980B6146MR4" hidden="1">'[3]Bud Mth'!$F$10:$G$10</definedName>
    <definedName name="BExES44RHHDL3V7FLV6M20834WF1" localSheetId="9" hidden="1">#REF!</definedName>
    <definedName name="BExES44RHHDL3V7FLV6M20834WF1" localSheetId="6" hidden="1">#REF!</definedName>
    <definedName name="BExES44RHHDL3V7FLV6M20834WF1" localSheetId="8" hidden="1">#REF!</definedName>
    <definedName name="BExES44RHHDL3V7FLV6M20834WF1" localSheetId="10" hidden="1">#REF!</definedName>
    <definedName name="BExES44RHHDL3V7FLV6M20834WF1" localSheetId="7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hidden="1">#REF!</definedName>
    <definedName name="BExES4A7VE2X3RYYTVRLKZD4I7WU" localSheetId="9" hidden="1">#REF!</definedName>
    <definedName name="BExES4A7VE2X3RYYTVRLKZD4I7WU" localSheetId="6" hidden="1">#REF!</definedName>
    <definedName name="BExES4A7VE2X3RYYTVRLKZD4I7WU" localSheetId="8" hidden="1">#REF!</definedName>
    <definedName name="BExES4A7VE2X3RYYTVRLKZD4I7WU" localSheetId="10" hidden="1">#REF!</definedName>
    <definedName name="BExES4A7VE2X3RYYTVRLKZD4I7WU" localSheetId="7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hidden="1">#REF!</definedName>
    <definedName name="BExES6TU0P9MT54G7H03VE8ZTU0I" localSheetId="9" hidden="1">#REF!</definedName>
    <definedName name="BExES6TU0P9MT54G7H03VE8ZTU0I" localSheetId="8" hidden="1">#REF!</definedName>
    <definedName name="BExES6TU0P9MT54G7H03VE8ZTU0I" localSheetId="10" hidden="1">#REF!</definedName>
    <definedName name="BExES6TU0P9MT54G7H03VE8ZTU0I" localSheetId="7" hidden="1">#REF!</definedName>
    <definedName name="BExES6TU0P9MT54G7H03VE8ZTU0I" localSheetId="11" hidden="1">#REF!</definedName>
    <definedName name="BExES6TU0P9MT54G7H03VE8ZTU0I" localSheetId="12" hidden="1">#REF!</definedName>
    <definedName name="BExES6TU0P9MT54G7H03VE8ZTU0I" hidden="1">#REF!</definedName>
    <definedName name="BExESMKD95A649M0WRSG6CXXP326" localSheetId="9" hidden="1">#REF!</definedName>
    <definedName name="BExESMKD95A649M0WRSG6CXXP326" localSheetId="6" hidden="1">#REF!</definedName>
    <definedName name="BExESMKD95A649M0WRSG6CXXP326" localSheetId="8" hidden="1">#REF!</definedName>
    <definedName name="BExESMKD95A649M0WRSG6CXXP326" localSheetId="10" hidden="1">#REF!</definedName>
    <definedName name="BExESMKD95A649M0WRSG6CXXP326" localSheetId="7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hidden="1">#REF!</definedName>
    <definedName name="BExESNWVY914X62GFBPJRODSAZ7B" localSheetId="9" hidden="1">'[4]AMI P &amp; L'!#REF!</definedName>
    <definedName name="BExESNWVY914X62GFBPJRODSAZ7B" localSheetId="8" hidden="1">'[4]AMI P &amp; L'!#REF!</definedName>
    <definedName name="BExESNWVY914X62GFBPJRODSAZ7B" localSheetId="10" hidden="1">'[4]AMI P &amp; L'!#REF!</definedName>
    <definedName name="BExESNWVY914X62GFBPJRODSAZ7B" localSheetId="7" hidden="1">'[4]AMI P &amp; L'!#REF!</definedName>
    <definedName name="BExESNWVY914X62GFBPJRODSAZ7B" localSheetId="11" hidden="1">'[4]AMI P &amp; L'!#REF!</definedName>
    <definedName name="BExESNWVY914X62GFBPJRODSAZ7B" localSheetId="12" hidden="1">'[4]AMI P &amp; L'!#REF!</definedName>
    <definedName name="BExESNWVY914X62GFBPJRODSAZ7B" hidden="1">'[4]AMI P &amp; L'!#REF!</definedName>
    <definedName name="BExESR27ZXJG5VMY4PR9D940VS7T" localSheetId="9" hidden="1">#REF!</definedName>
    <definedName name="BExESR27ZXJG5VMY4PR9D940VS7T" localSheetId="6" hidden="1">#REF!</definedName>
    <definedName name="BExESR27ZXJG5VMY4PR9D940VS7T" localSheetId="8" hidden="1">#REF!</definedName>
    <definedName name="BExESR27ZXJG5VMY4PR9D940VS7T" localSheetId="10" hidden="1">#REF!</definedName>
    <definedName name="BExESR27ZXJG5VMY4PR9D940VS7T" localSheetId="7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hidden="1">#REF!</definedName>
    <definedName name="BExESU25LOS36OLUCBS6GANOVO9P" hidden="1">'[3]Bud Mth'!$I$8:$J$8</definedName>
    <definedName name="BExESZ03KXL8DQ2591HLR56ZML94" localSheetId="9" hidden="1">#REF!</definedName>
    <definedName name="BExESZ03KXL8DQ2591HLR56ZML94" localSheetId="6" hidden="1">#REF!</definedName>
    <definedName name="BExESZ03KXL8DQ2591HLR56ZML94" localSheetId="8" hidden="1">#REF!</definedName>
    <definedName name="BExESZ03KXL8DQ2591HLR56ZML94" localSheetId="10" hidden="1">#REF!</definedName>
    <definedName name="BExESZ03KXL8DQ2591HLR56ZML94" localSheetId="7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hidden="1">#REF!</definedName>
    <definedName name="BExESZAW5N443NRTKIP59OEI1CR6" localSheetId="9" hidden="1">#REF!</definedName>
    <definedName name="BExESZAW5N443NRTKIP59OEI1CR6" localSheetId="6" hidden="1">#REF!</definedName>
    <definedName name="BExESZAW5N443NRTKIP59OEI1CR6" localSheetId="8" hidden="1">#REF!</definedName>
    <definedName name="BExESZAW5N443NRTKIP59OEI1CR6" localSheetId="10" hidden="1">#REF!</definedName>
    <definedName name="BExESZAW5N443NRTKIP59OEI1CR6" localSheetId="7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hidden="1">#REF!</definedName>
    <definedName name="BExET3HXQ60A4O2OLKX8QNXRI6LQ" localSheetId="9" hidden="1">#REF!</definedName>
    <definedName name="BExET3HXQ60A4O2OLKX8QNXRI6LQ" localSheetId="6" hidden="1">#REF!</definedName>
    <definedName name="BExET3HXQ60A4O2OLKX8QNXRI6LQ" localSheetId="8" hidden="1">#REF!</definedName>
    <definedName name="BExET3HXQ60A4O2OLKX8QNXRI6LQ" localSheetId="10" hidden="1">#REF!</definedName>
    <definedName name="BExET3HXQ60A4O2OLKX8QNXRI6LQ" localSheetId="7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hidden="1">#REF!</definedName>
    <definedName name="BExETA3B1FCIOA80H94K90FWXQKE" localSheetId="9" hidden="1">#REF!</definedName>
    <definedName name="BExETA3B1FCIOA80H94K90FWXQKE" localSheetId="6" hidden="1">#REF!</definedName>
    <definedName name="BExETA3B1FCIOA80H94K90FWXQKE" localSheetId="8" hidden="1">#REF!</definedName>
    <definedName name="BExETA3B1FCIOA80H94K90FWXQKE" localSheetId="10" hidden="1">#REF!</definedName>
    <definedName name="BExETA3B1FCIOA80H94K90FWXQKE" localSheetId="7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hidden="1">#REF!</definedName>
    <definedName name="BExETAZOYT4CJIT8RRKC9F2HJG1D" localSheetId="9" hidden="1">#REF!</definedName>
    <definedName name="BExETAZOYT4CJIT8RRKC9F2HJG1D" localSheetId="6" hidden="1">#REF!</definedName>
    <definedName name="BExETAZOYT4CJIT8RRKC9F2HJG1D" localSheetId="8" hidden="1">#REF!</definedName>
    <definedName name="BExETAZOYT4CJIT8RRKC9F2HJG1D" localSheetId="10" hidden="1">#REF!</definedName>
    <definedName name="BExETAZOYT4CJIT8RRKC9F2HJG1D" localSheetId="7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hidden="1">#REF!</definedName>
    <definedName name="BExETF6QD5A9GEINE1KZRRC2LXWM" localSheetId="9" hidden="1">#REF!</definedName>
    <definedName name="BExETF6QD5A9GEINE1KZRRC2LXWM" localSheetId="6" hidden="1">#REF!</definedName>
    <definedName name="BExETF6QD5A9GEINE1KZRRC2LXWM" localSheetId="8" hidden="1">#REF!</definedName>
    <definedName name="BExETF6QD5A9GEINE1KZRRC2LXWM" localSheetId="10" hidden="1">#REF!</definedName>
    <definedName name="BExETF6QD5A9GEINE1KZRRC2LXWM" localSheetId="7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hidden="1">#REF!</definedName>
    <definedName name="BExETQ9XRXLUACN82805SPSPNKHI" localSheetId="9" hidden="1">#REF!</definedName>
    <definedName name="BExETQ9XRXLUACN82805SPSPNKHI" localSheetId="6" hidden="1">#REF!</definedName>
    <definedName name="BExETQ9XRXLUACN82805SPSPNKHI" localSheetId="8" hidden="1">#REF!</definedName>
    <definedName name="BExETQ9XRXLUACN82805SPSPNKHI" localSheetId="10" hidden="1">#REF!</definedName>
    <definedName name="BExETQ9XRXLUACN82805SPSPNKHI" localSheetId="7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hidden="1">#REF!</definedName>
    <definedName name="BExETR0YRMOR63E6DHLEHV9QVVON" localSheetId="9" hidden="1">#REF!</definedName>
    <definedName name="BExETR0YRMOR63E6DHLEHV9QVVON" localSheetId="6" hidden="1">#REF!</definedName>
    <definedName name="BExETR0YRMOR63E6DHLEHV9QVVON" localSheetId="8" hidden="1">#REF!</definedName>
    <definedName name="BExETR0YRMOR63E6DHLEHV9QVVON" localSheetId="10" hidden="1">#REF!</definedName>
    <definedName name="BExETR0YRMOR63E6DHLEHV9QVVON" localSheetId="7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hidden="1">#REF!</definedName>
    <definedName name="BExETVTGY38YXYYF7N73OYN6FYY3" localSheetId="9" hidden="1">#REF!</definedName>
    <definedName name="BExETVTGY38YXYYF7N73OYN6FYY3" localSheetId="6" hidden="1">#REF!</definedName>
    <definedName name="BExETVTGY38YXYYF7N73OYN6FYY3" localSheetId="8" hidden="1">#REF!</definedName>
    <definedName name="BExETVTGY38YXYYF7N73OYN6FYY3" localSheetId="10" hidden="1">#REF!</definedName>
    <definedName name="BExETVTGY38YXYYF7N73OYN6FYY3" localSheetId="7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hidden="1">#REF!</definedName>
    <definedName name="BExETYO0S2RGTHJQ60TB37B647GU" localSheetId="9" hidden="1">#REF!</definedName>
    <definedName name="BExETYO0S2RGTHJQ60TB37B647GU" localSheetId="6" hidden="1">#REF!</definedName>
    <definedName name="BExETYO0S2RGTHJQ60TB37B647GU" localSheetId="8" hidden="1">#REF!</definedName>
    <definedName name="BExETYO0S2RGTHJQ60TB37B647GU" localSheetId="10" hidden="1">#REF!</definedName>
    <definedName name="BExETYO0S2RGTHJQ60TB37B647GU" localSheetId="7" hidden="1">#REF!</definedName>
    <definedName name="BExETYO0S2RGTHJQ60TB37B647GU" localSheetId="11" hidden="1">#REF!</definedName>
    <definedName name="BExETYO0S2RGTHJQ60TB37B647GU" localSheetId="12" hidden="1">#REF!</definedName>
    <definedName name="BExETYO0S2RGTHJQ60TB37B647GU" hidden="1">#REF!</definedName>
    <definedName name="BExEUNE4T242Y59C6MS28MXEUGCP" localSheetId="9" hidden="1">#REF!</definedName>
    <definedName name="BExEUNE4T242Y59C6MS28MXEUGCP" localSheetId="6" hidden="1">#REF!</definedName>
    <definedName name="BExEUNE4T242Y59C6MS28MXEUGCP" localSheetId="8" hidden="1">#REF!</definedName>
    <definedName name="BExEUNE4T242Y59C6MS28MXEUGCP" localSheetId="10" hidden="1">#REF!</definedName>
    <definedName name="BExEUNE4T242Y59C6MS28MXEUGCP" localSheetId="7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hidden="1">#REF!</definedName>
    <definedName name="BExEV2TP7NA3ZR6RJGH5ER370OUM" localSheetId="9" hidden="1">#REF!</definedName>
    <definedName name="BExEV2TP7NA3ZR6RJGH5ER370OUM" localSheetId="6" hidden="1">#REF!</definedName>
    <definedName name="BExEV2TP7NA3ZR6RJGH5ER370OUM" localSheetId="8" hidden="1">#REF!</definedName>
    <definedName name="BExEV2TP7NA3ZR6RJGH5ER370OUM" localSheetId="10" hidden="1">#REF!</definedName>
    <definedName name="BExEV2TP7NA3ZR6RJGH5ER370OUM" localSheetId="7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hidden="1">#REF!</definedName>
    <definedName name="BExEV69USLNYO2QRJRC0J92XUF00" localSheetId="9" hidden="1">#REF!</definedName>
    <definedName name="BExEV69USLNYO2QRJRC0J92XUF00" localSheetId="6" hidden="1">#REF!</definedName>
    <definedName name="BExEV69USLNYO2QRJRC0J92XUF00" localSheetId="8" hidden="1">#REF!</definedName>
    <definedName name="BExEV69USLNYO2QRJRC0J92XUF00" localSheetId="10" hidden="1">#REF!</definedName>
    <definedName name="BExEV69USLNYO2QRJRC0J92XUF00" localSheetId="7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hidden="1">#REF!</definedName>
    <definedName name="BExEV6KNTQOCFD7GV726XQEVQ7R6" localSheetId="9" hidden="1">#REF!</definedName>
    <definedName name="BExEV6KNTQOCFD7GV726XQEVQ7R6" localSheetId="6" hidden="1">#REF!</definedName>
    <definedName name="BExEV6KNTQOCFD7GV726XQEVQ7R6" localSheetId="8" hidden="1">#REF!</definedName>
    <definedName name="BExEV6KNTQOCFD7GV726XQEVQ7R6" localSheetId="10" hidden="1">#REF!</definedName>
    <definedName name="BExEV6KNTQOCFD7GV726XQEVQ7R6" localSheetId="7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hidden="1">#REF!</definedName>
    <definedName name="BExEV6VGM4POO9QT9KH3QA3VYCWM" localSheetId="9" hidden="1">#REF!</definedName>
    <definedName name="BExEV6VGM4POO9QT9KH3QA3VYCWM" localSheetId="6" hidden="1">#REF!</definedName>
    <definedName name="BExEV6VGM4POO9QT9KH3QA3VYCWM" localSheetId="8" hidden="1">#REF!</definedName>
    <definedName name="BExEV6VGM4POO9QT9KH3QA3VYCWM" localSheetId="10" hidden="1">#REF!</definedName>
    <definedName name="BExEV6VGM4POO9QT9KH3QA3VYCWM" localSheetId="7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hidden="1">#REF!</definedName>
    <definedName name="BExEVET98G3FU6QBF9LHYWSAMV0O" localSheetId="9" hidden="1">#REF!</definedName>
    <definedName name="BExEVET98G3FU6QBF9LHYWSAMV0O" localSheetId="6" hidden="1">#REF!</definedName>
    <definedName name="BExEVET98G3FU6QBF9LHYWSAMV0O" localSheetId="8" hidden="1">#REF!</definedName>
    <definedName name="BExEVET98G3FU6QBF9LHYWSAMV0O" localSheetId="10" hidden="1">#REF!</definedName>
    <definedName name="BExEVET98G3FU6QBF9LHYWSAMV0O" localSheetId="7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hidden="1">#REF!</definedName>
    <definedName name="BExEVNCUT0PDUYNJH7G6BSEWZOT2" localSheetId="9" hidden="1">#REF!</definedName>
    <definedName name="BExEVNCUT0PDUYNJH7G6BSEWZOT2" localSheetId="6" hidden="1">#REF!</definedName>
    <definedName name="BExEVNCUT0PDUYNJH7G6BSEWZOT2" localSheetId="8" hidden="1">#REF!</definedName>
    <definedName name="BExEVNCUT0PDUYNJH7G6BSEWZOT2" localSheetId="10" hidden="1">#REF!</definedName>
    <definedName name="BExEVNCUT0PDUYNJH7G6BSEWZOT2" localSheetId="7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hidden="1">#REF!</definedName>
    <definedName name="BExEVPGF4V5J0WQRZKUM8F9TTKZJ" localSheetId="9" hidden="1">#REF!</definedName>
    <definedName name="BExEVPGF4V5J0WQRZKUM8F9TTKZJ" localSheetId="6" hidden="1">#REF!</definedName>
    <definedName name="BExEVPGF4V5J0WQRZKUM8F9TTKZJ" localSheetId="8" hidden="1">#REF!</definedName>
    <definedName name="BExEVPGF4V5J0WQRZKUM8F9TTKZJ" localSheetId="10" hidden="1">#REF!</definedName>
    <definedName name="BExEVPGF4V5J0WQRZKUM8F9TTKZJ" localSheetId="7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hidden="1">#REF!</definedName>
    <definedName name="BExEVVLIEVWYRF2UUC1H0H5QU1CP" localSheetId="9" hidden="1">#REF!</definedName>
    <definedName name="BExEVVLIEVWYRF2UUC1H0H5QU1CP" localSheetId="6" hidden="1">#REF!</definedName>
    <definedName name="BExEVVLIEVWYRF2UUC1H0H5QU1CP" localSheetId="8" hidden="1">#REF!</definedName>
    <definedName name="BExEVVLIEVWYRF2UUC1H0H5QU1CP" localSheetId="10" hidden="1">#REF!</definedName>
    <definedName name="BExEVVLIEVWYRF2UUC1H0H5QU1CP" localSheetId="7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hidden="1">#REF!</definedName>
    <definedName name="BExEVWCKO8T84GW9Z3X47915XKSH" localSheetId="9" hidden="1">#REF!</definedName>
    <definedName name="BExEVWCKO8T84GW9Z3X47915XKSH" localSheetId="6" hidden="1">#REF!</definedName>
    <definedName name="BExEVWCKO8T84GW9Z3X47915XKSH" localSheetId="8" hidden="1">#REF!</definedName>
    <definedName name="BExEVWCKO8T84GW9Z3X47915XKSH" localSheetId="10" hidden="1">#REF!</definedName>
    <definedName name="BExEVWCKO8T84GW9Z3X47915XKSH" localSheetId="7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hidden="1">#REF!</definedName>
    <definedName name="BExEVZSJWMZ5L2ZE7AZC57CXKW6T" localSheetId="9" hidden="1">#REF!</definedName>
    <definedName name="BExEVZSJWMZ5L2ZE7AZC57CXKW6T" localSheetId="6" hidden="1">#REF!</definedName>
    <definedName name="BExEVZSJWMZ5L2ZE7AZC57CXKW6T" localSheetId="8" hidden="1">#REF!</definedName>
    <definedName name="BExEVZSJWMZ5L2ZE7AZC57CXKW6T" localSheetId="10" hidden="1">#REF!</definedName>
    <definedName name="BExEVZSJWMZ5L2ZE7AZC57CXKW6T" localSheetId="7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hidden="1">#REF!</definedName>
    <definedName name="BExEW0JL1GFFCXMDGW54CI7Y8FZN" localSheetId="9" hidden="1">#REF!</definedName>
    <definedName name="BExEW0JL1GFFCXMDGW54CI7Y8FZN" localSheetId="6" hidden="1">#REF!</definedName>
    <definedName name="BExEW0JL1GFFCXMDGW54CI7Y8FZN" localSheetId="8" hidden="1">#REF!</definedName>
    <definedName name="BExEW0JL1GFFCXMDGW54CI7Y8FZN" localSheetId="10" hidden="1">#REF!</definedName>
    <definedName name="BExEW0JL1GFFCXMDGW54CI7Y8FZN" localSheetId="7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hidden="1">#REF!</definedName>
    <definedName name="BExEW68M9WL8214QH9C7VCK7BN08" localSheetId="9" hidden="1">#REF!</definedName>
    <definedName name="BExEW68M9WL8214QH9C7VCK7BN08" localSheetId="6" hidden="1">#REF!</definedName>
    <definedName name="BExEW68M9WL8214QH9C7VCK7BN08" localSheetId="8" hidden="1">#REF!</definedName>
    <definedName name="BExEW68M9WL8214QH9C7VCK7BN08" localSheetId="10" hidden="1">#REF!</definedName>
    <definedName name="BExEW68M9WL8214QH9C7VCK7BN08" localSheetId="7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hidden="1">#REF!</definedName>
    <definedName name="BExEW8HFKH6F47KIHYBDRUEFZ2ZZ" localSheetId="9" hidden="1">#REF!</definedName>
    <definedName name="BExEW8HFKH6F47KIHYBDRUEFZ2ZZ" localSheetId="6" hidden="1">#REF!</definedName>
    <definedName name="BExEW8HFKH6F47KIHYBDRUEFZ2ZZ" localSheetId="8" hidden="1">#REF!</definedName>
    <definedName name="BExEW8HFKH6F47KIHYBDRUEFZ2ZZ" localSheetId="10" hidden="1">#REF!</definedName>
    <definedName name="BExEW8HFKH6F47KIHYBDRUEFZ2ZZ" localSheetId="7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hidden="1">#REF!</definedName>
    <definedName name="BExEWCDQPJ7PZH6IIJ26ODKAMLH0" localSheetId="9" hidden="1">#REF!</definedName>
    <definedName name="BExEWCDQPJ7PZH6IIJ26ODKAMLH0" localSheetId="8" hidden="1">#REF!</definedName>
    <definedName name="BExEWCDQPJ7PZH6IIJ26ODKAMLH0" localSheetId="10" hidden="1">#REF!</definedName>
    <definedName name="BExEWCDQPJ7PZH6IIJ26ODKAMLH0" localSheetId="7" hidden="1">#REF!</definedName>
    <definedName name="BExEWCDQPJ7PZH6IIJ26ODKAMLH0" localSheetId="11" hidden="1">#REF!</definedName>
    <definedName name="BExEWCDQPJ7PZH6IIJ26ODKAMLH0" localSheetId="12" hidden="1">#REF!</definedName>
    <definedName name="BExEWCDQPJ7PZH6IIJ26ODKAMLH0" hidden="1">#REF!</definedName>
    <definedName name="BExEWNBGQS1U2LW3W84T4LSJ9K00" localSheetId="9" hidden="1">#REF!</definedName>
    <definedName name="BExEWNBGQS1U2LW3W84T4LSJ9K00" localSheetId="6" hidden="1">#REF!</definedName>
    <definedName name="BExEWNBGQS1U2LW3W84T4LSJ9K00" localSheetId="8" hidden="1">#REF!</definedName>
    <definedName name="BExEWNBGQS1U2LW3W84T4LSJ9K00" localSheetId="10" hidden="1">#REF!</definedName>
    <definedName name="BExEWNBGQS1U2LW3W84T4LSJ9K00" localSheetId="7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hidden="1">#REF!</definedName>
    <definedName name="BExEWO7STL7HNZSTY8VQBPTX1WK6" localSheetId="9" hidden="1">#REF!</definedName>
    <definedName name="BExEWO7STL7HNZSTY8VQBPTX1WK6" localSheetId="6" hidden="1">#REF!</definedName>
    <definedName name="BExEWO7STL7HNZSTY8VQBPTX1WK6" localSheetId="8" hidden="1">#REF!</definedName>
    <definedName name="BExEWO7STL7HNZSTY8VQBPTX1WK6" localSheetId="10" hidden="1">#REF!</definedName>
    <definedName name="BExEWO7STL7HNZSTY8VQBPTX1WK6" localSheetId="7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hidden="1">#REF!</definedName>
    <definedName name="BExEWQ0M1N3KMKTDJ73H10QSG4W1" localSheetId="9" hidden="1">#REF!</definedName>
    <definedName name="BExEWQ0M1N3KMKTDJ73H10QSG4W1" localSheetId="6" hidden="1">#REF!</definedName>
    <definedName name="BExEWQ0M1N3KMKTDJ73H10QSG4W1" localSheetId="8" hidden="1">#REF!</definedName>
    <definedName name="BExEWQ0M1N3KMKTDJ73H10QSG4W1" localSheetId="10" hidden="1">#REF!</definedName>
    <definedName name="BExEWQ0M1N3KMKTDJ73H10QSG4W1" localSheetId="7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hidden="1">#REF!</definedName>
    <definedName name="BExEX85F3OSW8NSCYGYPS9372Z1Q" localSheetId="9" hidden="1">#REF!</definedName>
    <definedName name="BExEX85F3OSW8NSCYGYPS9372Z1Q" localSheetId="6" hidden="1">#REF!</definedName>
    <definedName name="BExEX85F3OSW8NSCYGYPS9372Z1Q" localSheetId="8" hidden="1">#REF!</definedName>
    <definedName name="BExEX85F3OSW8NSCYGYPS9372Z1Q" localSheetId="10" hidden="1">#REF!</definedName>
    <definedName name="BExEX85F3OSW8NSCYGYPS9372Z1Q" localSheetId="7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hidden="1">#REF!</definedName>
    <definedName name="BExEX9HWY2G6928ZVVVQF77QCM2C" localSheetId="9" hidden="1">#REF!</definedName>
    <definedName name="BExEX9HWY2G6928ZVVVQF77QCM2C" localSheetId="6" hidden="1">#REF!</definedName>
    <definedName name="BExEX9HWY2G6928ZVVVQF77QCM2C" localSheetId="8" hidden="1">#REF!</definedName>
    <definedName name="BExEX9HWY2G6928ZVVVQF77QCM2C" localSheetId="10" hidden="1">#REF!</definedName>
    <definedName name="BExEX9HWY2G6928ZVVVQF77QCM2C" localSheetId="7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hidden="1">#REF!</definedName>
    <definedName name="BExEXBQWAYKMVBRJRHB8PFCSYFVN" localSheetId="9" hidden="1">#REF!</definedName>
    <definedName name="BExEXBQWAYKMVBRJRHB8PFCSYFVN" localSheetId="6" hidden="1">#REF!</definedName>
    <definedName name="BExEXBQWAYKMVBRJRHB8PFCSYFVN" localSheetId="8" hidden="1">#REF!</definedName>
    <definedName name="BExEXBQWAYKMVBRJRHB8PFCSYFVN" localSheetId="10" hidden="1">#REF!</definedName>
    <definedName name="BExEXBQWAYKMVBRJRHB8PFCSYFVN" localSheetId="7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hidden="1">#REF!</definedName>
    <definedName name="BExEXRBZ0DI9E2UFLLKYWGN66B61" localSheetId="9" hidden="1">#REF!</definedName>
    <definedName name="BExEXRBZ0DI9E2UFLLKYWGN66B61" localSheetId="6" hidden="1">#REF!</definedName>
    <definedName name="BExEXRBZ0DI9E2UFLLKYWGN66B61" localSheetId="8" hidden="1">#REF!</definedName>
    <definedName name="BExEXRBZ0DI9E2UFLLKYWGN66B61" localSheetId="10" hidden="1">#REF!</definedName>
    <definedName name="BExEXRBZ0DI9E2UFLLKYWGN66B61" localSheetId="7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hidden="1">#REF!</definedName>
    <definedName name="BExEYLG9FL9V1JPPNZ3FUDNSEJ4V" localSheetId="9" hidden="1">#REF!</definedName>
    <definedName name="BExEYLG9FL9V1JPPNZ3FUDNSEJ4V" localSheetId="6" hidden="1">#REF!</definedName>
    <definedName name="BExEYLG9FL9V1JPPNZ3FUDNSEJ4V" localSheetId="8" hidden="1">#REF!</definedName>
    <definedName name="BExEYLG9FL9V1JPPNZ3FUDNSEJ4V" localSheetId="10" hidden="1">#REF!</definedName>
    <definedName name="BExEYLG9FL9V1JPPNZ3FUDNSEJ4V" localSheetId="7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hidden="1">#REF!</definedName>
    <definedName name="BExEYMSPJ8NAM530KGLCIZKRIZQ2" localSheetId="9" hidden="1">#REF!</definedName>
    <definedName name="BExEYMSPJ8NAM530KGLCIZKRIZQ2" localSheetId="6" hidden="1">#REF!</definedName>
    <definedName name="BExEYMSPJ8NAM530KGLCIZKRIZQ2" localSheetId="8" hidden="1">#REF!</definedName>
    <definedName name="BExEYMSPJ8NAM530KGLCIZKRIZQ2" localSheetId="10" hidden="1">#REF!</definedName>
    <definedName name="BExEYMSPJ8NAM530KGLCIZKRIZQ2" localSheetId="7" hidden="1">#REF!</definedName>
    <definedName name="BExEYMSPJ8NAM530KGLCIZKRIZQ2" localSheetId="11" hidden="1">#REF!</definedName>
    <definedName name="BExEYMSPJ8NAM530KGLCIZKRIZQ2" localSheetId="12" hidden="1">#REF!</definedName>
    <definedName name="BExEYMSPJ8NAM530KGLCIZKRIZQ2" hidden="1">#REF!</definedName>
    <definedName name="BExEYOW8C1B3OUUCIGEC7L8OOW1Z" localSheetId="9" hidden="1">#REF!</definedName>
    <definedName name="BExEYOW8C1B3OUUCIGEC7L8OOW1Z" localSheetId="6" hidden="1">#REF!</definedName>
    <definedName name="BExEYOW8C1B3OUUCIGEC7L8OOW1Z" localSheetId="8" hidden="1">#REF!</definedName>
    <definedName name="BExEYOW8C1B3OUUCIGEC7L8OOW1Z" localSheetId="10" hidden="1">#REF!</definedName>
    <definedName name="BExEYOW8C1B3OUUCIGEC7L8OOW1Z" localSheetId="7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hidden="1">#REF!</definedName>
    <definedName name="BExEYUQJXZT6N5HJH8ACJF6SRWEE" localSheetId="9" hidden="1">#REF!</definedName>
    <definedName name="BExEYUQJXZT6N5HJH8ACJF6SRWEE" localSheetId="6" hidden="1">#REF!</definedName>
    <definedName name="BExEYUQJXZT6N5HJH8ACJF6SRWEE" localSheetId="8" hidden="1">#REF!</definedName>
    <definedName name="BExEYUQJXZT6N5HJH8ACJF6SRWEE" localSheetId="10" hidden="1">#REF!</definedName>
    <definedName name="BExEYUQJXZT6N5HJH8ACJF6SRWEE" localSheetId="7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hidden="1">#REF!</definedName>
    <definedName name="BExEZ1S6VZCG01ZPLBSS9Z1SBOJ2" localSheetId="9" hidden="1">#REF!</definedName>
    <definedName name="BExEZ1S6VZCG01ZPLBSS9Z1SBOJ2" localSheetId="6" hidden="1">#REF!</definedName>
    <definedName name="BExEZ1S6VZCG01ZPLBSS9Z1SBOJ2" localSheetId="8" hidden="1">#REF!</definedName>
    <definedName name="BExEZ1S6VZCG01ZPLBSS9Z1SBOJ2" localSheetId="10" hidden="1">#REF!</definedName>
    <definedName name="BExEZ1S6VZCG01ZPLBSS9Z1SBOJ2" localSheetId="7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hidden="1">#REF!</definedName>
    <definedName name="BExEZ1S7T9NR9JGWF19512ER0YC0" localSheetId="9" hidden="1">#REF!</definedName>
    <definedName name="BExEZ1S7T9NR9JGWF19512ER0YC0" localSheetId="8" hidden="1">#REF!</definedName>
    <definedName name="BExEZ1S7T9NR9JGWF19512ER0YC0" localSheetId="10" hidden="1">#REF!</definedName>
    <definedName name="BExEZ1S7T9NR9JGWF19512ER0YC0" localSheetId="7" hidden="1">#REF!</definedName>
    <definedName name="BExEZ1S7T9NR9JGWF19512ER0YC0" localSheetId="11" hidden="1">#REF!</definedName>
    <definedName name="BExEZ1S7T9NR9JGWF19512ER0YC0" localSheetId="12" hidden="1">#REF!</definedName>
    <definedName name="BExEZ1S7T9NR9JGWF19512ER0YC0" hidden="1">#REF!</definedName>
    <definedName name="BExEZGBFNJR8DLPN0V11AU22L6WY" localSheetId="9" hidden="1">#REF!</definedName>
    <definedName name="BExEZGBFNJR8DLPN0V11AU22L6WY" localSheetId="6" hidden="1">#REF!</definedName>
    <definedName name="BExEZGBFNJR8DLPN0V11AU22L6WY" localSheetId="8" hidden="1">#REF!</definedName>
    <definedName name="BExEZGBFNJR8DLPN0V11AU22L6WY" localSheetId="10" hidden="1">#REF!</definedName>
    <definedName name="BExEZGBFNJR8DLPN0V11AU22L6WY" localSheetId="7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hidden="1">#REF!</definedName>
    <definedName name="BExEZM0KKJJF7WB3ZTYQ6Y00HDUP" localSheetId="9" hidden="1">#REF!</definedName>
    <definedName name="BExEZM0KKJJF7WB3ZTYQ6Y00HDUP" localSheetId="8" hidden="1">#REF!</definedName>
    <definedName name="BExEZM0KKJJF7WB3ZTYQ6Y00HDUP" localSheetId="10" hidden="1">#REF!</definedName>
    <definedName name="BExEZM0KKJJF7WB3ZTYQ6Y00HDUP" localSheetId="7" hidden="1">#REF!</definedName>
    <definedName name="BExEZM0KKJJF7WB3ZTYQ6Y00HDUP" localSheetId="11" hidden="1">#REF!</definedName>
    <definedName name="BExEZM0KKJJF7WB3ZTYQ6Y00HDUP" localSheetId="12" hidden="1">#REF!</definedName>
    <definedName name="BExEZM0KKJJF7WB3ZTYQ6Y00HDUP" hidden="1">#REF!</definedName>
    <definedName name="BExEZWNIZ06IIMDYQSV4BSTCR7UN" hidden="1">'[2]Reco Sheet for Fcast'!$F$11:$G$11</definedName>
    <definedName name="BExEZXEG4TM0ZW3671Q0LLO7NEJS" localSheetId="9" hidden="1">#REF!</definedName>
    <definedName name="BExEZXEG4TM0ZW3671Q0LLO7NEJS" localSheetId="8" hidden="1">#REF!</definedName>
    <definedName name="BExEZXEG4TM0ZW3671Q0LLO7NEJS" localSheetId="10" hidden="1">#REF!</definedName>
    <definedName name="BExEZXEG4TM0ZW3671Q0LLO7NEJS" localSheetId="7" hidden="1">#REF!</definedName>
    <definedName name="BExEZXEG4TM0ZW3671Q0LLO7NEJS" localSheetId="11" hidden="1">#REF!</definedName>
    <definedName name="BExEZXEG4TM0ZW3671Q0LLO7NEJS" localSheetId="12" hidden="1">#REF!</definedName>
    <definedName name="BExEZXEG4TM0ZW3671Q0LLO7NEJS" hidden="1">#REF!</definedName>
    <definedName name="BExF02Y3V3QEPO2XLDSK47APK9XJ" localSheetId="9" hidden="1">#REF!</definedName>
    <definedName name="BExF02Y3V3QEPO2XLDSK47APK9XJ" localSheetId="6" hidden="1">#REF!</definedName>
    <definedName name="BExF02Y3V3QEPO2XLDSK47APK9XJ" localSheetId="8" hidden="1">#REF!</definedName>
    <definedName name="BExF02Y3V3QEPO2XLDSK47APK9XJ" localSheetId="10" hidden="1">#REF!</definedName>
    <definedName name="BExF02Y3V3QEPO2XLDSK47APK9XJ" localSheetId="7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hidden="1">#REF!</definedName>
    <definedName name="BExF09OS91RT7N7IW8JLMZ121ZP3" localSheetId="9" hidden="1">#REF!</definedName>
    <definedName name="BExF09OS91RT7N7IW8JLMZ121ZP3" localSheetId="6" hidden="1">#REF!</definedName>
    <definedName name="BExF09OS91RT7N7IW8JLMZ121ZP3" localSheetId="8" hidden="1">#REF!</definedName>
    <definedName name="BExF09OS91RT7N7IW8JLMZ121ZP3" localSheetId="10" hidden="1">#REF!</definedName>
    <definedName name="BExF09OS91RT7N7IW8JLMZ121ZP3" localSheetId="7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hidden="1">#REF!</definedName>
    <definedName name="BExF0C8L8MPMMA1XQ6J8H8CEDPJ9" hidden="1">'[2]Reco Sheet for Fcast'!$F$6:$G$6</definedName>
    <definedName name="BExF0LOEHV42P2DV7QL8O7HOQ3N9" localSheetId="9" hidden="1">#REF!</definedName>
    <definedName name="BExF0LOEHV42P2DV7QL8O7HOQ3N9" localSheetId="6" hidden="1">#REF!</definedName>
    <definedName name="BExF0LOEHV42P2DV7QL8O7HOQ3N9" localSheetId="8" hidden="1">#REF!</definedName>
    <definedName name="BExF0LOEHV42P2DV7QL8O7HOQ3N9" localSheetId="10" hidden="1">#REF!</definedName>
    <definedName name="BExF0LOEHV42P2DV7QL8O7HOQ3N9" localSheetId="7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hidden="1">#REF!</definedName>
    <definedName name="BExF0WRM9VO25RLSO03ZOCE8H7K5" localSheetId="9" hidden="1">#REF!</definedName>
    <definedName name="BExF0WRM9VO25RLSO03ZOCE8H7K5" localSheetId="6" hidden="1">#REF!</definedName>
    <definedName name="BExF0WRM9VO25RLSO03ZOCE8H7K5" localSheetId="8" hidden="1">#REF!</definedName>
    <definedName name="BExF0WRM9VO25RLSO03ZOCE8H7K5" localSheetId="10" hidden="1">#REF!</definedName>
    <definedName name="BExF0WRM9VO25RLSO03ZOCE8H7K5" localSheetId="7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hidden="1">#REF!</definedName>
    <definedName name="BExF0YEVOP1GW6ETJGOVIA7BKBX3" localSheetId="9" hidden="1">#REF!</definedName>
    <definedName name="BExF0YEVOP1GW6ETJGOVIA7BKBX3" localSheetId="8" hidden="1">#REF!</definedName>
    <definedName name="BExF0YEVOP1GW6ETJGOVIA7BKBX3" localSheetId="10" hidden="1">#REF!</definedName>
    <definedName name="BExF0YEVOP1GW6ETJGOVIA7BKBX3" localSheetId="7" hidden="1">#REF!</definedName>
    <definedName name="BExF0YEVOP1GW6ETJGOVIA7BKBX3" localSheetId="11" hidden="1">#REF!</definedName>
    <definedName name="BExF0YEVOP1GW6ETJGOVIA7BKBX3" localSheetId="12" hidden="1">#REF!</definedName>
    <definedName name="BExF0YEVOP1GW6ETJGOVIA7BKBX3" hidden="1">#REF!</definedName>
    <definedName name="BExF0ZRI7W4RSLIDLHTSM0AWXO3S" localSheetId="9" hidden="1">#REF!</definedName>
    <definedName name="BExF0ZRI7W4RSLIDLHTSM0AWXO3S" localSheetId="6" hidden="1">#REF!</definedName>
    <definedName name="BExF0ZRI7W4RSLIDLHTSM0AWXO3S" localSheetId="8" hidden="1">#REF!</definedName>
    <definedName name="BExF0ZRI7W4RSLIDLHTSM0AWXO3S" localSheetId="10" hidden="1">#REF!</definedName>
    <definedName name="BExF0ZRI7W4RSLIDLHTSM0AWXO3S" localSheetId="7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hidden="1">#REF!</definedName>
    <definedName name="BExF19CT3MMZZ2T5EWMDNG3UOJ01" localSheetId="9" hidden="1">#REF!</definedName>
    <definedName name="BExF19CT3MMZZ2T5EWMDNG3UOJ01" localSheetId="6" hidden="1">#REF!</definedName>
    <definedName name="BExF19CT3MMZZ2T5EWMDNG3UOJ01" localSheetId="8" hidden="1">#REF!</definedName>
    <definedName name="BExF19CT3MMZZ2T5EWMDNG3UOJ01" localSheetId="10" hidden="1">#REF!</definedName>
    <definedName name="BExF19CT3MMZZ2T5EWMDNG3UOJ01" localSheetId="7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hidden="1">#REF!</definedName>
    <definedName name="BExF1M38U6NX17YJA8YU359B5Z4M" localSheetId="9" hidden="1">#REF!</definedName>
    <definedName name="BExF1M38U6NX17YJA8YU359B5Z4M" localSheetId="6" hidden="1">#REF!</definedName>
    <definedName name="BExF1M38U6NX17YJA8YU359B5Z4M" localSheetId="8" hidden="1">#REF!</definedName>
    <definedName name="BExF1M38U6NX17YJA8YU359B5Z4M" localSheetId="10" hidden="1">#REF!</definedName>
    <definedName name="BExF1M38U6NX17YJA8YU359B5Z4M" localSheetId="7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hidden="1">#REF!</definedName>
    <definedName name="BExF1MU4W3NPEY0OHRDWP5IANCBB" localSheetId="9" hidden="1">#REF!</definedName>
    <definedName name="BExF1MU4W3NPEY0OHRDWP5IANCBB" localSheetId="6" hidden="1">#REF!</definedName>
    <definedName name="BExF1MU4W3NPEY0OHRDWP5IANCBB" localSheetId="8" hidden="1">#REF!</definedName>
    <definedName name="BExF1MU4W3NPEY0OHRDWP5IANCBB" localSheetId="10" hidden="1">#REF!</definedName>
    <definedName name="BExF1MU4W3NPEY0OHRDWP5IANCBB" localSheetId="7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hidden="1">#REF!</definedName>
    <definedName name="BExF1MZN8MWMOKOARHJ1QAF9HPGT" localSheetId="9" hidden="1">#REF!</definedName>
    <definedName name="BExF1MZN8MWMOKOARHJ1QAF9HPGT" localSheetId="6" hidden="1">#REF!</definedName>
    <definedName name="BExF1MZN8MWMOKOARHJ1QAF9HPGT" localSheetId="8" hidden="1">#REF!</definedName>
    <definedName name="BExF1MZN8MWMOKOARHJ1QAF9HPGT" localSheetId="10" hidden="1">#REF!</definedName>
    <definedName name="BExF1MZN8MWMOKOARHJ1QAF9HPGT" localSheetId="7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hidden="1">#REF!</definedName>
    <definedName name="BExF1UHD1URZND0VTZ5BY2FRCCF7" localSheetId="9" hidden="1">#REF!</definedName>
    <definedName name="BExF1UHD1URZND0VTZ5BY2FRCCF7" localSheetId="8" hidden="1">#REF!</definedName>
    <definedName name="BExF1UHD1URZND0VTZ5BY2FRCCF7" localSheetId="10" hidden="1">#REF!</definedName>
    <definedName name="BExF1UHD1URZND0VTZ5BY2FRCCF7" localSheetId="7" hidden="1">#REF!</definedName>
    <definedName name="BExF1UHD1URZND0VTZ5BY2FRCCF7" localSheetId="11" hidden="1">#REF!</definedName>
    <definedName name="BExF1UHD1URZND0VTZ5BY2FRCCF7" localSheetId="12" hidden="1">#REF!</definedName>
    <definedName name="BExF1UHD1URZND0VTZ5BY2FRCCF7" hidden="1">#REF!</definedName>
    <definedName name="BExF1US4ZIQYSU5LBFYNRA9N0K2O" localSheetId="9" hidden="1">#REF!</definedName>
    <definedName name="BExF1US4ZIQYSU5LBFYNRA9N0K2O" localSheetId="6" hidden="1">#REF!</definedName>
    <definedName name="BExF1US4ZIQYSU5LBFYNRA9N0K2O" localSheetId="8" hidden="1">#REF!</definedName>
    <definedName name="BExF1US4ZIQYSU5LBFYNRA9N0K2O" localSheetId="10" hidden="1">#REF!</definedName>
    <definedName name="BExF1US4ZIQYSU5LBFYNRA9N0K2O" localSheetId="7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hidden="1">#REF!</definedName>
    <definedName name="BExF2C5XL2NC396JU35KFSEHGMRX" localSheetId="9" hidden="1">#REF!</definedName>
    <definedName name="BExF2C5XL2NC396JU35KFSEHGMRX" localSheetId="8" hidden="1">#REF!</definedName>
    <definedName name="BExF2C5XL2NC396JU35KFSEHGMRX" localSheetId="10" hidden="1">#REF!</definedName>
    <definedName name="BExF2C5XL2NC396JU35KFSEHGMRX" localSheetId="7" hidden="1">#REF!</definedName>
    <definedName name="BExF2C5XL2NC396JU35KFSEHGMRX" localSheetId="11" hidden="1">#REF!</definedName>
    <definedName name="BExF2C5XL2NC396JU35KFSEHGMRX" localSheetId="12" hidden="1">#REF!</definedName>
    <definedName name="BExF2C5XL2NC396JU35KFSEHGMRX" hidden="1">#REF!</definedName>
    <definedName name="BExF2CWZN6E87RGTBMD4YQI2QT7R" localSheetId="9" hidden="1">#REF!</definedName>
    <definedName name="BExF2CWZN6E87RGTBMD4YQI2QT7R" localSheetId="6" hidden="1">#REF!</definedName>
    <definedName name="BExF2CWZN6E87RGTBMD4YQI2QT7R" localSheetId="8" hidden="1">#REF!</definedName>
    <definedName name="BExF2CWZN6E87RGTBMD4YQI2QT7R" localSheetId="10" hidden="1">#REF!</definedName>
    <definedName name="BExF2CWZN6E87RGTBMD4YQI2QT7R" localSheetId="7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hidden="1">#REF!</definedName>
    <definedName name="BExF2DYO1WQ7GMXSTAQRDBW1NSFG" localSheetId="9" hidden="1">#REF!</definedName>
    <definedName name="BExF2DYO1WQ7GMXSTAQRDBW1NSFG" localSheetId="6" hidden="1">#REF!</definedName>
    <definedName name="BExF2DYO1WQ7GMXSTAQRDBW1NSFG" localSheetId="8" hidden="1">#REF!</definedName>
    <definedName name="BExF2DYO1WQ7GMXSTAQRDBW1NSFG" localSheetId="10" hidden="1">#REF!</definedName>
    <definedName name="BExF2DYO1WQ7GMXSTAQRDBW1NSFG" localSheetId="7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hidden="1">#REF!</definedName>
    <definedName name="BExF2LWJ8M4NGGKOIOZBJ3TPKQMD" localSheetId="9" hidden="1">#REF!</definedName>
    <definedName name="BExF2LWJ8M4NGGKOIOZBJ3TPKQMD" localSheetId="8" hidden="1">#REF!</definedName>
    <definedName name="BExF2LWJ8M4NGGKOIOZBJ3TPKQMD" localSheetId="10" hidden="1">#REF!</definedName>
    <definedName name="BExF2LWJ8M4NGGKOIOZBJ3TPKQMD" localSheetId="7" hidden="1">#REF!</definedName>
    <definedName name="BExF2LWJ8M4NGGKOIOZBJ3TPKQMD" localSheetId="11" hidden="1">#REF!</definedName>
    <definedName name="BExF2LWJ8M4NGGKOIOZBJ3TPKQMD" localSheetId="12" hidden="1">#REF!</definedName>
    <definedName name="BExF2LWJ8M4NGGKOIOZBJ3TPKQMD" hidden="1">#REF!</definedName>
    <definedName name="BExF2MSWNUY9Z6BZJQZ538PPTION" localSheetId="9" hidden="1">#REF!</definedName>
    <definedName name="BExF2MSWNUY9Z6BZJQZ538PPTION" localSheetId="6" hidden="1">#REF!</definedName>
    <definedName name="BExF2MSWNUY9Z6BZJQZ538PPTION" localSheetId="8" hidden="1">#REF!</definedName>
    <definedName name="BExF2MSWNUY9Z6BZJQZ538PPTION" localSheetId="10" hidden="1">#REF!</definedName>
    <definedName name="BExF2MSWNUY9Z6BZJQZ538PPTION" localSheetId="7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hidden="1">#REF!</definedName>
    <definedName name="BExF2QZYWHTYGUTTXR15CKCV3LS7" localSheetId="9" hidden="1">#REF!</definedName>
    <definedName name="BExF2QZYWHTYGUTTXR15CKCV3LS7" localSheetId="6" hidden="1">#REF!</definedName>
    <definedName name="BExF2QZYWHTYGUTTXR15CKCV3LS7" localSheetId="8" hidden="1">#REF!</definedName>
    <definedName name="BExF2QZYWHTYGUTTXR15CKCV3LS7" localSheetId="10" hidden="1">#REF!</definedName>
    <definedName name="BExF2QZYWHTYGUTTXR15CKCV3LS7" localSheetId="7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hidden="1">#REF!</definedName>
    <definedName name="BExF2T8Y6TSJ74RMSZOA9CEH4OZ6" localSheetId="9" hidden="1">#REF!</definedName>
    <definedName name="BExF2T8Y6TSJ74RMSZOA9CEH4OZ6" localSheetId="6" hidden="1">#REF!</definedName>
    <definedName name="BExF2T8Y6TSJ74RMSZOA9CEH4OZ6" localSheetId="8" hidden="1">#REF!</definedName>
    <definedName name="BExF2T8Y6TSJ74RMSZOA9CEH4OZ6" localSheetId="10" hidden="1">#REF!</definedName>
    <definedName name="BExF2T8Y6TSJ74RMSZOA9CEH4OZ6" localSheetId="7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hidden="1">#REF!</definedName>
    <definedName name="BExF31N3YM4F37EOOY8M8VI1KXN8" localSheetId="9" hidden="1">#REF!</definedName>
    <definedName name="BExF31N3YM4F37EOOY8M8VI1KXN8" localSheetId="6" hidden="1">#REF!</definedName>
    <definedName name="BExF31N3YM4F37EOOY8M8VI1KXN8" localSheetId="8" hidden="1">#REF!</definedName>
    <definedName name="BExF31N3YM4F37EOOY8M8VI1KXN8" localSheetId="10" hidden="1">#REF!</definedName>
    <definedName name="BExF31N3YM4F37EOOY8M8VI1KXN8" localSheetId="7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hidden="1">#REF!</definedName>
    <definedName name="BExF37C1YKBT79Z9SOJAG5MXQGTU" localSheetId="9" hidden="1">#REF!</definedName>
    <definedName name="BExF37C1YKBT79Z9SOJAG5MXQGTU" localSheetId="6" hidden="1">#REF!</definedName>
    <definedName name="BExF37C1YKBT79Z9SOJAG5MXQGTU" localSheetId="8" hidden="1">#REF!</definedName>
    <definedName name="BExF37C1YKBT79Z9SOJAG5MXQGTU" localSheetId="10" hidden="1">#REF!</definedName>
    <definedName name="BExF37C1YKBT79Z9SOJAG5MXQGTU" localSheetId="7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hidden="1">#REF!</definedName>
    <definedName name="BExF382XL4A8VTMCPJY3C5IWNXCC" localSheetId="9" hidden="1">#REF!</definedName>
    <definedName name="BExF382XL4A8VTMCPJY3C5IWNXCC" localSheetId="8" hidden="1">#REF!</definedName>
    <definedName name="BExF382XL4A8VTMCPJY3C5IWNXCC" localSheetId="10" hidden="1">#REF!</definedName>
    <definedName name="BExF382XL4A8VTMCPJY3C5IWNXCC" localSheetId="7" hidden="1">#REF!</definedName>
    <definedName name="BExF382XL4A8VTMCPJY3C5IWNXCC" localSheetId="11" hidden="1">#REF!</definedName>
    <definedName name="BExF382XL4A8VTMCPJY3C5IWNXCC" localSheetId="12" hidden="1">#REF!</definedName>
    <definedName name="BExF382XL4A8VTMCPJY3C5IWNXCC" hidden="1">#REF!</definedName>
    <definedName name="BExF3A6HPA6DGYALZNHHJPMCUYZR" localSheetId="9" hidden="1">#REF!</definedName>
    <definedName name="BExF3A6HPA6DGYALZNHHJPMCUYZR" localSheetId="6" hidden="1">#REF!</definedName>
    <definedName name="BExF3A6HPA6DGYALZNHHJPMCUYZR" localSheetId="8" hidden="1">#REF!</definedName>
    <definedName name="BExF3A6HPA6DGYALZNHHJPMCUYZR" localSheetId="10" hidden="1">#REF!</definedName>
    <definedName name="BExF3A6HPA6DGYALZNHHJPMCUYZR" localSheetId="7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hidden="1">#REF!</definedName>
    <definedName name="BExF3I9T44X7DV9HHV51DVDDPPZG" localSheetId="9" hidden="1">#REF!</definedName>
    <definedName name="BExF3I9T44X7DV9HHV51DVDDPPZG" localSheetId="6" hidden="1">#REF!</definedName>
    <definedName name="BExF3I9T44X7DV9HHV51DVDDPPZG" localSheetId="8" hidden="1">#REF!</definedName>
    <definedName name="BExF3I9T44X7DV9HHV51DVDDPPZG" localSheetId="10" hidden="1">#REF!</definedName>
    <definedName name="BExF3I9T44X7DV9HHV51DVDDPPZG" localSheetId="7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hidden="1">#REF!</definedName>
    <definedName name="BExF3JMFX5DILOIFUDIO1HZUK875" localSheetId="9" hidden="1">#REF!</definedName>
    <definedName name="BExF3JMFX5DILOIFUDIO1HZUK875" localSheetId="6" hidden="1">#REF!</definedName>
    <definedName name="BExF3JMFX5DILOIFUDIO1HZUK875" localSheetId="8" hidden="1">#REF!</definedName>
    <definedName name="BExF3JMFX5DILOIFUDIO1HZUK875" localSheetId="10" hidden="1">#REF!</definedName>
    <definedName name="BExF3JMFX5DILOIFUDIO1HZUK875" localSheetId="7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hidden="1">#REF!</definedName>
    <definedName name="BExF3NTC4BGZEM6B87TCFX277QCS" localSheetId="9" hidden="1">#REF!</definedName>
    <definedName name="BExF3NTC4BGZEM6B87TCFX277QCS" localSheetId="6" hidden="1">#REF!</definedName>
    <definedName name="BExF3NTC4BGZEM6B87TCFX277QCS" localSheetId="8" hidden="1">#REF!</definedName>
    <definedName name="BExF3NTC4BGZEM6B87TCFX277QCS" localSheetId="10" hidden="1">#REF!</definedName>
    <definedName name="BExF3NTC4BGZEM6B87TCFX277QCS" localSheetId="7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hidden="1">#REF!</definedName>
    <definedName name="BExF3Q7NI90WT31QHYSJDIG0LLLJ" localSheetId="9" hidden="1">#REF!</definedName>
    <definedName name="BExF3Q7NI90WT31QHYSJDIG0LLLJ" localSheetId="6" hidden="1">#REF!</definedName>
    <definedName name="BExF3Q7NI90WT31QHYSJDIG0LLLJ" localSheetId="8" hidden="1">#REF!</definedName>
    <definedName name="BExF3Q7NI90WT31QHYSJDIG0LLLJ" localSheetId="10" hidden="1">#REF!</definedName>
    <definedName name="BExF3Q7NI90WT31QHYSJDIG0LLLJ" localSheetId="7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hidden="1">#REF!</definedName>
    <definedName name="BExF3QD55TIY1MSBSRK9TUJKBEWO" localSheetId="9" hidden="1">#REF!</definedName>
    <definedName name="BExF3QD55TIY1MSBSRK9TUJKBEWO" localSheetId="6" hidden="1">#REF!</definedName>
    <definedName name="BExF3QD55TIY1MSBSRK9TUJKBEWO" localSheetId="8" hidden="1">#REF!</definedName>
    <definedName name="BExF3QD55TIY1MSBSRK9TUJKBEWO" localSheetId="10" hidden="1">#REF!</definedName>
    <definedName name="BExF3QD55TIY1MSBSRK9TUJKBEWO" localSheetId="7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hidden="1">#REF!</definedName>
    <definedName name="BExF3QD5AXW8T6FZ8O1C78NHR5C3" localSheetId="9" hidden="1">#REF!</definedName>
    <definedName name="BExF3QD5AXW8T6FZ8O1C78NHR5C3" localSheetId="8" hidden="1">#REF!</definedName>
    <definedName name="BExF3QD5AXW8T6FZ8O1C78NHR5C3" localSheetId="10" hidden="1">#REF!</definedName>
    <definedName name="BExF3QD5AXW8T6FZ8O1C78NHR5C3" localSheetId="7" hidden="1">#REF!</definedName>
    <definedName name="BExF3QD5AXW8T6FZ8O1C78NHR5C3" localSheetId="11" hidden="1">#REF!</definedName>
    <definedName name="BExF3QD5AXW8T6FZ8O1C78NHR5C3" localSheetId="12" hidden="1">#REF!</definedName>
    <definedName name="BExF3QD5AXW8T6FZ8O1C78NHR5C3" hidden="1">#REF!</definedName>
    <definedName name="BExF3QT8J6RIF1L3R700MBSKIOKW" localSheetId="9" hidden="1">#REF!</definedName>
    <definedName name="BExF3QT8J6RIF1L3R700MBSKIOKW" localSheetId="6" hidden="1">#REF!</definedName>
    <definedName name="BExF3QT8J6RIF1L3R700MBSKIOKW" localSheetId="8" hidden="1">#REF!</definedName>
    <definedName name="BExF3QT8J6RIF1L3R700MBSKIOKW" localSheetId="10" hidden="1">#REF!</definedName>
    <definedName name="BExF3QT8J6RIF1L3R700MBSKIOKW" localSheetId="7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hidden="1">#REF!</definedName>
    <definedName name="BExF41WFMNZ2YQ1KBKOBZWROKVHO" localSheetId="9" hidden="1">#REF!</definedName>
    <definedName name="BExF41WFMNZ2YQ1KBKOBZWROKVHO" localSheetId="6" hidden="1">#REF!</definedName>
    <definedName name="BExF41WFMNZ2YQ1KBKOBZWROKVHO" localSheetId="8" hidden="1">#REF!</definedName>
    <definedName name="BExF41WFMNZ2YQ1KBKOBZWROKVHO" localSheetId="10" hidden="1">#REF!</definedName>
    <definedName name="BExF41WFMNZ2YQ1KBKOBZWROKVHO" localSheetId="7" hidden="1">#REF!</definedName>
    <definedName name="BExF41WFMNZ2YQ1KBKOBZWROKVHO" localSheetId="11" hidden="1">#REF!</definedName>
    <definedName name="BExF41WFMNZ2YQ1KBKOBZWROKVHO" localSheetId="12" hidden="1">#REF!</definedName>
    <definedName name="BExF41WFMNZ2YQ1KBKOBZWROKVHO" hidden="1">#REF!</definedName>
    <definedName name="BExF42SSBVPMLK2UB3B7FPEIY9TU" localSheetId="9" hidden="1">#REF!</definedName>
    <definedName name="BExF42SSBVPMLK2UB3B7FPEIY9TU" localSheetId="6" hidden="1">#REF!</definedName>
    <definedName name="BExF42SSBVPMLK2UB3B7FPEIY9TU" localSheetId="8" hidden="1">#REF!</definedName>
    <definedName name="BExF42SSBVPMLK2UB3B7FPEIY9TU" localSheetId="10" hidden="1">#REF!</definedName>
    <definedName name="BExF42SSBVPMLK2UB3B7FPEIY9TU" localSheetId="7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hidden="1">#REF!</definedName>
    <definedName name="BExF4HXSWB50BKYPWA0HTT8W56H6" localSheetId="9" hidden="1">#REF!</definedName>
    <definedName name="BExF4HXSWB50BKYPWA0HTT8W56H6" localSheetId="6" hidden="1">#REF!</definedName>
    <definedName name="BExF4HXSWB50BKYPWA0HTT8W56H6" localSheetId="8" hidden="1">#REF!</definedName>
    <definedName name="BExF4HXSWB50BKYPWA0HTT8W56H6" localSheetId="10" hidden="1">#REF!</definedName>
    <definedName name="BExF4HXSWB50BKYPWA0HTT8W56H6" localSheetId="7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hidden="1">#REF!</definedName>
    <definedName name="BExF4KHF04IWW4LQ95FHQPFE4Y9K" localSheetId="9" hidden="1">#REF!</definedName>
    <definedName name="BExF4KHF04IWW4LQ95FHQPFE4Y9K" localSheetId="6" hidden="1">#REF!</definedName>
    <definedName name="BExF4KHF04IWW4LQ95FHQPFE4Y9K" localSheetId="8" hidden="1">#REF!</definedName>
    <definedName name="BExF4KHF04IWW4LQ95FHQPFE4Y9K" localSheetId="10" hidden="1">#REF!</definedName>
    <definedName name="BExF4KHF04IWW4LQ95FHQPFE4Y9K" localSheetId="7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hidden="1">#REF!</definedName>
    <definedName name="BExF4KXIG1XOE6UY0ICYSY5JDNTS" localSheetId="9" hidden="1">#REF!</definedName>
    <definedName name="BExF4KXIG1XOE6UY0ICYSY5JDNTS" localSheetId="8" hidden="1">#REF!</definedName>
    <definedName name="BExF4KXIG1XOE6UY0ICYSY5JDNTS" localSheetId="10" hidden="1">#REF!</definedName>
    <definedName name="BExF4KXIG1XOE6UY0ICYSY5JDNTS" localSheetId="7" hidden="1">#REF!</definedName>
    <definedName name="BExF4KXIG1XOE6UY0ICYSY5JDNTS" localSheetId="11" hidden="1">#REF!</definedName>
    <definedName name="BExF4KXIG1XOE6UY0ICYSY5JDNTS" localSheetId="12" hidden="1">#REF!</definedName>
    <definedName name="BExF4KXIG1XOE6UY0ICYSY5JDNTS" hidden="1">#REF!</definedName>
    <definedName name="BExF4MVQM5Y0QRDLDFSKWWTF709C" localSheetId="9" hidden="1">#REF!</definedName>
    <definedName name="BExF4MVQM5Y0QRDLDFSKWWTF709C" localSheetId="6" hidden="1">#REF!</definedName>
    <definedName name="BExF4MVQM5Y0QRDLDFSKWWTF709C" localSheetId="8" hidden="1">#REF!</definedName>
    <definedName name="BExF4MVQM5Y0QRDLDFSKWWTF709C" localSheetId="10" hidden="1">#REF!</definedName>
    <definedName name="BExF4MVQM5Y0QRDLDFSKWWTF709C" localSheetId="7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hidden="1">#REF!</definedName>
    <definedName name="BExF4PVMZYV36E8HOYY06J81AMBI" localSheetId="9" hidden="1">#REF!</definedName>
    <definedName name="BExF4PVMZYV36E8HOYY06J81AMBI" localSheetId="6" hidden="1">#REF!</definedName>
    <definedName name="BExF4PVMZYV36E8HOYY06J81AMBI" localSheetId="8" hidden="1">#REF!</definedName>
    <definedName name="BExF4PVMZYV36E8HOYY06J81AMBI" localSheetId="10" hidden="1">#REF!</definedName>
    <definedName name="BExF4PVMZYV36E8HOYY06J81AMBI" localSheetId="7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hidden="1">#REF!</definedName>
    <definedName name="BExF4SF9NEX1FZE9N8EXT89PM54D" localSheetId="9" hidden="1">#REF!</definedName>
    <definedName name="BExF4SF9NEX1FZE9N8EXT89PM54D" localSheetId="6" hidden="1">#REF!</definedName>
    <definedName name="BExF4SF9NEX1FZE9N8EXT89PM54D" localSheetId="8" hidden="1">#REF!</definedName>
    <definedName name="BExF4SF9NEX1FZE9N8EXT89PM54D" localSheetId="10" hidden="1">#REF!</definedName>
    <definedName name="BExF4SF9NEX1FZE9N8EXT89PM54D" localSheetId="7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hidden="1">#REF!</definedName>
    <definedName name="BExF52GTGP8MHGII4KJ8TJGR8W8U" localSheetId="9" hidden="1">#REF!</definedName>
    <definedName name="BExF52GTGP8MHGII4KJ8TJGR8W8U" localSheetId="6" hidden="1">#REF!</definedName>
    <definedName name="BExF52GTGP8MHGII4KJ8TJGR8W8U" localSheetId="8" hidden="1">#REF!</definedName>
    <definedName name="BExF52GTGP8MHGII4KJ8TJGR8W8U" localSheetId="10" hidden="1">#REF!</definedName>
    <definedName name="BExF52GTGP8MHGII4KJ8TJGR8W8U" localSheetId="7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hidden="1">#REF!</definedName>
    <definedName name="BExF57K7L3UC1I2FSAWURR4SN0UN" localSheetId="9" hidden="1">#REF!</definedName>
    <definedName name="BExF57K7L3UC1I2FSAWURR4SN0UN" localSheetId="6" hidden="1">#REF!</definedName>
    <definedName name="BExF57K7L3UC1I2FSAWURR4SN0UN" localSheetId="8" hidden="1">#REF!</definedName>
    <definedName name="BExF57K7L3UC1I2FSAWURR4SN0UN" localSheetId="10" hidden="1">#REF!</definedName>
    <definedName name="BExF57K7L3UC1I2FSAWURR4SN0UN" localSheetId="7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hidden="1">#REF!</definedName>
    <definedName name="BExF5B5Q7SUPDSPIJOA1GNG17ZFD" localSheetId="9" hidden="1">#REF!</definedName>
    <definedName name="BExF5B5Q7SUPDSPIJOA1GNG17ZFD" localSheetId="8" hidden="1">#REF!</definedName>
    <definedName name="BExF5B5Q7SUPDSPIJOA1GNG17ZFD" localSheetId="10" hidden="1">#REF!</definedName>
    <definedName name="BExF5B5Q7SUPDSPIJOA1GNG17ZFD" localSheetId="7" hidden="1">#REF!</definedName>
    <definedName name="BExF5B5Q7SUPDSPIJOA1GNG17ZFD" localSheetId="11" hidden="1">#REF!</definedName>
    <definedName name="BExF5B5Q7SUPDSPIJOA1GNG17ZFD" localSheetId="12" hidden="1">#REF!</definedName>
    <definedName name="BExF5B5Q7SUPDSPIJOA1GNG17ZFD" hidden="1">#REF!</definedName>
    <definedName name="BExF5CCUNN10ODYNRYLTJ6DOSQA7" localSheetId="9" hidden="1">#REF!</definedName>
    <definedName name="BExF5CCUNN10ODYNRYLTJ6DOSQA7" localSheetId="8" hidden="1">#REF!</definedName>
    <definedName name="BExF5CCUNN10ODYNRYLTJ6DOSQA7" localSheetId="10" hidden="1">#REF!</definedName>
    <definedName name="BExF5CCUNN10ODYNRYLTJ6DOSQA7" localSheetId="7" hidden="1">#REF!</definedName>
    <definedName name="BExF5CCUNN10ODYNRYLTJ6DOSQA7" localSheetId="11" hidden="1">#REF!</definedName>
    <definedName name="BExF5CCUNN10ODYNRYLTJ6DOSQA7" localSheetId="12" hidden="1">#REF!</definedName>
    <definedName name="BExF5CCUNN10ODYNRYLTJ6DOSQA7" hidden="1">#REF!</definedName>
    <definedName name="BExF5HR2GFV7O8LKG9SJ4BY78LYA" localSheetId="9" hidden="1">#REF!</definedName>
    <definedName name="BExF5HR2GFV7O8LKG9SJ4BY78LYA" localSheetId="6" hidden="1">#REF!</definedName>
    <definedName name="BExF5HR2GFV7O8LKG9SJ4BY78LYA" localSheetId="8" hidden="1">#REF!</definedName>
    <definedName name="BExF5HR2GFV7O8LKG9SJ4BY78LYA" localSheetId="10" hidden="1">#REF!</definedName>
    <definedName name="BExF5HR2GFV7O8LKG9SJ4BY78LYA" localSheetId="7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hidden="1">#REF!</definedName>
    <definedName name="BExF5ZFO2A29GHWR5ES64Z9OS16J" localSheetId="9" hidden="1">#REF!</definedName>
    <definedName name="BExF5ZFO2A29GHWR5ES64Z9OS16J" localSheetId="6" hidden="1">#REF!</definedName>
    <definedName name="BExF5ZFO2A29GHWR5ES64Z9OS16J" localSheetId="8" hidden="1">#REF!</definedName>
    <definedName name="BExF5ZFO2A29GHWR5ES64Z9OS16J" localSheetId="10" hidden="1">#REF!</definedName>
    <definedName name="BExF5ZFO2A29GHWR5ES64Z9OS16J" localSheetId="7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hidden="1">#REF!</definedName>
    <definedName name="BExF63S045JO7H2ZJCBTBVH3SUIF" localSheetId="9" hidden="1">#REF!</definedName>
    <definedName name="BExF63S045JO7H2ZJCBTBVH3SUIF" localSheetId="6" hidden="1">#REF!</definedName>
    <definedName name="BExF63S045JO7H2ZJCBTBVH3SUIF" localSheetId="8" hidden="1">#REF!</definedName>
    <definedName name="BExF63S045JO7H2ZJCBTBVH3SUIF" localSheetId="10" hidden="1">#REF!</definedName>
    <definedName name="BExF63S045JO7H2ZJCBTBVH3SUIF" localSheetId="7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hidden="1">#REF!</definedName>
    <definedName name="BExF642TEGTXCI9A61ZOONJCB0U1" localSheetId="9" hidden="1">#REF!</definedName>
    <definedName name="BExF642TEGTXCI9A61ZOONJCB0U1" localSheetId="6" hidden="1">#REF!</definedName>
    <definedName name="BExF642TEGTXCI9A61ZOONJCB0U1" localSheetId="8" hidden="1">#REF!</definedName>
    <definedName name="BExF642TEGTXCI9A61ZOONJCB0U1" localSheetId="10" hidden="1">#REF!</definedName>
    <definedName name="BExF642TEGTXCI9A61ZOONJCB0U1" localSheetId="7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hidden="1">#REF!</definedName>
    <definedName name="BExF67O951CF8UJF3KBDNR0E83C1" localSheetId="9" hidden="1">#REF!</definedName>
    <definedName name="BExF67O951CF8UJF3KBDNR0E83C1" localSheetId="6" hidden="1">#REF!</definedName>
    <definedName name="BExF67O951CF8UJF3KBDNR0E83C1" localSheetId="8" hidden="1">#REF!</definedName>
    <definedName name="BExF67O951CF8UJF3KBDNR0E83C1" localSheetId="10" hidden="1">#REF!</definedName>
    <definedName name="BExF67O951CF8UJF3KBDNR0E83C1" localSheetId="7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hidden="1">#REF!</definedName>
    <definedName name="BExF690Y20C503FDB3JYBPHX2VD1" localSheetId="9" hidden="1">#REF!</definedName>
    <definedName name="BExF690Y20C503FDB3JYBPHX2VD1" localSheetId="6" hidden="1">#REF!</definedName>
    <definedName name="BExF690Y20C503FDB3JYBPHX2VD1" localSheetId="8" hidden="1">#REF!</definedName>
    <definedName name="BExF690Y20C503FDB3JYBPHX2VD1" localSheetId="10" hidden="1">#REF!</definedName>
    <definedName name="BExF690Y20C503FDB3JYBPHX2VD1" localSheetId="7" hidden="1">#REF!</definedName>
    <definedName name="BExF690Y20C503FDB3JYBPHX2VD1" localSheetId="11" hidden="1">#REF!</definedName>
    <definedName name="BExF690Y20C503FDB3JYBPHX2VD1" localSheetId="12" hidden="1">#REF!</definedName>
    <definedName name="BExF690Y20C503FDB3JYBPHX2VD1" hidden="1">#REF!</definedName>
    <definedName name="BExF6EV7I35NVMIJGYTB6E24YVPA" localSheetId="9" hidden="1">#REF!</definedName>
    <definedName name="BExF6EV7I35NVMIJGYTB6E24YVPA" localSheetId="6" hidden="1">#REF!</definedName>
    <definedName name="BExF6EV7I35NVMIJGYTB6E24YVPA" localSheetId="8" hidden="1">#REF!</definedName>
    <definedName name="BExF6EV7I35NVMIJGYTB6E24YVPA" localSheetId="10" hidden="1">#REF!</definedName>
    <definedName name="BExF6EV7I35NVMIJGYTB6E24YVPA" localSheetId="7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hidden="1">#REF!</definedName>
    <definedName name="BExF6FGUF393KTMBT40S5BYAFG00" localSheetId="9" hidden="1">#REF!</definedName>
    <definedName name="BExF6FGUF393KTMBT40S5BYAFG00" localSheetId="6" hidden="1">#REF!</definedName>
    <definedName name="BExF6FGUF393KTMBT40S5BYAFG00" localSheetId="8" hidden="1">#REF!</definedName>
    <definedName name="BExF6FGUF393KTMBT40S5BYAFG00" localSheetId="10" hidden="1">#REF!</definedName>
    <definedName name="BExF6FGUF393KTMBT40S5BYAFG00" localSheetId="7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hidden="1">#REF!</definedName>
    <definedName name="BExF6GNYXWY8A0SY4PW1B6KJMMTM" localSheetId="9" hidden="1">#REF!</definedName>
    <definedName name="BExF6GNYXWY8A0SY4PW1B6KJMMTM" localSheetId="6" hidden="1">#REF!</definedName>
    <definedName name="BExF6GNYXWY8A0SY4PW1B6KJMMTM" localSheetId="8" hidden="1">#REF!</definedName>
    <definedName name="BExF6GNYXWY8A0SY4PW1B6KJMMTM" localSheetId="10" hidden="1">#REF!</definedName>
    <definedName name="BExF6GNYXWY8A0SY4PW1B6KJMMTM" localSheetId="7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hidden="1">#REF!</definedName>
    <definedName name="BExF6IB8K74Z0AFT05GPOKKZW7C9" localSheetId="9" hidden="1">#REF!</definedName>
    <definedName name="BExF6IB8K74Z0AFT05GPOKKZW7C9" localSheetId="6" hidden="1">#REF!</definedName>
    <definedName name="BExF6IB8K74Z0AFT05GPOKKZW7C9" localSheetId="8" hidden="1">#REF!</definedName>
    <definedName name="BExF6IB8K74Z0AFT05GPOKKZW7C9" localSheetId="10" hidden="1">#REF!</definedName>
    <definedName name="BExF6IB8K74Z0AFT05GPOKKZW7C9" localSheetId="7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hidden="1">#REF!</definedName>
    <definedName name="BExF6NUXJI11W2IAZNAM1QWC0459" localSheetId="9" hidden="1">#REF!</definedName>
    <definedName name="BExF6NUXJI11W2IAZNAM1QWC0459" localSheetId="6" hidden="1">#REF!</definedName>
    <definedName name="BExF6NUXJI11W2IAZNAM1QWC0459" localSheetId="8" hidden="1">#REF!</definedName>
    <definedName name="BExF6NUXJI11W2IAZNAM1QWC0459" localSheetId="10" hidden="1">#REF!</definedName>
    <definedName name="BExF6NUXJI11W2IAZNAM1QWC0459" localSheetId="7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hidden="1">#REF!</definedName>
    <definedName name="BExF6RR76KNVIXGJOVFO8GDILKGZ" localSheetId="9" hidden="1">#REF!</definedName>
    <definedName name="BExF6RR76KNVIXGJOVFO8GDILKGZ" localSheetId="6" hidden="1">#REF!</definedName>
    <definedName name="BExF6RR76KNVIXGJOVFO8GDILKGZ" localSheetId="8" hidden="1">#REF!</definedName>
    <definedName name="BExF6RR76KNVIXGJOVFO8GDILKGZ" localSheetId="10" hidden="1">#REF!</definedName>
    <definedName name="BExF6RR76KNVIXGJOVFO8GDILKGZ" localSheetId="7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hidden="1">#REF!</definedName>
    <definedName name="BExF6ZE8D5CMPJPRWT6S4HM56LPF" localSheetId="9" hidden="1">#REF!</definedName>
    <definedName name="BExF6ZE8D5CMPJPRWT6S4HM56LPF" localSheetId="6" hidden="1">#REF!</definedName>
    <definedName name="BExF6ZE8D5CMPJPRWT6S4HM56LPF" localSheetId="8" hidden="1">#REF!</definedName>
    <definedName name="BExF6ZE8D5CMPJPRWT6S4HM56LPF" localSheetId="10" hidden="1">#REF!</definedName>
    <definedName name="BExF6ZE8D5CMPJPRWT6S4HM56LPF" localSheetId="7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hidden="1">#REF!</definedName>
    <definedName name="BExF73W2L5MS2FLCNPQGFZ2DUCP6" localSheetId="9" hidden="1">FC Corp 'CP ACS Vols'!capex [5]Report!$B$3:$C$6</definedName>
    <definedName name="BExF73W2L5MS2FLCNPQGFZ2DUCP6" localSheetId="8" hidden="1">FC Corp [0]!capex [5]Report!$B$3:$C$6</definedName>
    <definedName name="BExF73W2L5MS2FLCNPQGFZ2DUCP6" localSheetId="10" hidden="1">FC Corp 'CP Opex Step Change Vols'!capex [5]Report!$B$3:$C$6</definedName>
    <definedName name="BExF73W2L5MS2FLCNPQGFZ2DUCP6" localSheetId="7" hidden="1">FC Corp [0]!capex [5]Report!$B$3:$C$6</definedName>
    <definedName name="BExF73W2L5MS2FLCNPQGFZ2DUCP6" localSheetId="11" hidden="1">FC Corp 'CP Reset RIN'!capex [5]Report!$B$3:$C$6</definedName>
    <definedName name="BExF73W2L5MS2FLCNPQGFZ2DUCP6" localSheetId="12" hidden="1">FC Corp 'CP Reset RIN 14.3'!capex [5]Report!$B$3:$C$6</definedName>
    <definedName name="BExF73W2L5MS2FLCNPQGFZ2DUCP6" localSheetId="2" hidden="1">#N/A</definedName>
    <definedName name="BExF73W2L5MS2FLCNPQGFZ2DUCP6" hidden="1">FC Corp [0]!capex [5]Report!$B$3:$C$6</definedName>
    <definedName name="BExF76FV8SF7AJK7B35AL7VTZF6D" localSheetId="9" hidden="1">#REF!</definedName>
    <definedName name="BExF76FV8SF7AJK7B35AL7VTZF6D" localSheetId="6" hidden="1">#REF!</definedName>
    <definedName name="BExF76FV8SF7AJK7B35AL7VTZF6D" localSheetId="8" hidden="1">#REF!</definedName>
    <definedName name="BExF76FV8SF7AJK7B35AL7VTZF6D" localSheetId="10" hidden="1">#REF!</definedName>
    <definedName name="BExF76FV8SF7AJK7B35AL7VTZF6D" localSheetId="7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hidden="1">#REF!</definedName>
    <definedName name="BExF7EOIMC1OYL1N7835KGOI0FIZ" localSheetId="9" hidden="1">#REF!</definedName>
    <definedName name="BExF7EOIMC1OYL1N7835KGOI0FIZ" localSheetId="6" hidden="1">#REF!</definedName>
    <definedName name="BExF7EOIMC1OYL1N7835KGOI0FIZ" localSheetId="8" hidden="1">#REF!</definedName>
    <definedName name="BExF7EOIMC1OYL1N7835KGOI0FIZ" localSheetId="10" hidden="1">#REF!</definedName>
    <definedName name="BExF7EOIMC1OYL1N7835KGOI0FIZ" localSheetId="7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hidden="1">#REF!</definedName>
    <definedName name="BExF7K88K7ASGV6RAOAGH52G04VR" localSheetId="9" hidden="1">#REF!</definedName>
    <definedName name="BExF7K88K7ASGV6RAOAGH52G04VR" localSheetId="6" hidden="1">#REF!</definedName>
    <definedName name="BExF7K88K7ASGV6RAOAGH52G04VR" localSheetId="8" hidden="1">#REF!</definedName>
    <definedName name="BExF7K88K7ASGV6RAOAGH52G04VR" localSheetId="10" hidden="1">#REF!</definedName>
    <definedName name="BExF7K88K7ASGV6RAOAGH52G04VR" localSheetId="7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hidden="1">#REF!</definedName>
    <definedName name="BExF7N83YDEVXDEZQFACS9ZVES27" localSheetId="9" hidden="1">'[4]AMI P &amp; L'!#REF!</definedName>
    <definedName name="BExF7N83YDEVXDEZQFACS9ZVES27" localSheetId="8" hidden="1">'[4]AMI P &amp; L'!#REF!</definedName>
    <definedName name="BExF7N83YDEVXDEZQFACS9ZVES27" localSheetId="10" hidden="1">'[4]AMI P &amp; L'!#REF!</definedName>
    <definedName name="BExF7N83YDEVXDEZQFACS9ZVES27" localSheetId="7" hidden="1">'[4]AMI P &amp; L'!#REF!</definedName>
    <definedName name="BExF7N83YDEVXDEZQFACS9ZVES27" localSheetId="11" hidden="1">'[4]AMI P &amp; L'!#REF!</definedName>
    <definedName name="BExF7N83YDEVXDEZQFACS9ZVES27" localSheetId="12" hidden="1">'[4]AMI P &amp; L'!#REF!</definedName>
    <definedName name="BExF7N83YDEVXDEZQFACS9ZVES27" hidden="1">'[4]AMI P &amp; L'!#REF!</definedName>
    <definedName name="BExF7OVDRP3LHNAF2CX4V84CKKIR" localSheetId="9" hidden="1">#REF!</definedName>
    <definedName name="BExF7OVDRP3LHNAF2CX4V84CKKIR" localSheetId="6" hidden="1">#REF!</definedName>
    <definedName name="BExF7OVDRP3LHNAF2CX4V84CKKIR" localSheetId="8" hidden="1">#REF!</definedName>
    <definedName name="BExF7OVDRP3LHNAF2CX4V84CKKIR" localSheetId="10" hidden="1">#REF!</definedName>
    <definedName name="BExF7OVDRP3LHNAF2CX4V84CKKIR" localSheetId="7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hidden="1">#REF!</definedName>
    <definedName name="BExF7QO41X2A2SL8UXDNP99GY7U9" localSheetId="9" hidden="1">#REF!</definedName>
    <definedName name="BExF7QO41X2A2SL8UXDNP99GY7U9" localSheetId="6" hidden="1">#REF!</definedName>
    <definedName name="BExF7QO41X2A2SL8UXDNP99GY7U9" localSheetId="8" hidden="1">#REF!</definedName>
    <definedName name="BExF7QO41X2A2SL8UXDNP99GY7U9" localSheetId="10" hidden="1">#REF!</definedName>
    <definedName name="BExF7QO41X2A2SL8UXDNP99GY7U9" localSheetId="7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hidden="1">#REF!</definedName>
    <definedName name="BExF81GI8B8WBHXFTET68A9358BR" localSheetId="9" hidden="1">#REF!</definedName>
    <definedName name="BExF81GI8B8WBHXFTET68A9358BR" localSheetId="6" hidden="1">#REF!</definedName>
    <definedName name="BExF81GI8B8WBHXFTET68A9358BR" localSheetId="8" hidden="1">#REF!</definedName>
    <definedName name="BExF81GI8B8WBHXFTET68A9358BR" localSheetId="10" hidden="1">#REF!</definedName>
    <definedName name="BExF81GI8B8WBHXFTET68A9358BR" localSheetId="7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hidden="1">#REF!</definedName>
    <definedName name="BExF86UR62V3WXM59JUA7U4NEJAT" localSheetId="9" hidden="1">#REF!</definedName>
    <definedName name="BExF86UR62V3WXM59JUA7U4NEJAT" localSheetId="8" hidden="1">#REF!</definedName>
    <definedName name="BExF86UR62V3WXM59JUA7U4NEJAT" localSheetId="10" hidden="1">#REF!</definedName>
    <definedName name="BExF86UR62V3WXM59JUA7U4NEJAT" localSheetId="7" hidden="1">#REF!</definedName>
    <definedName name="BExF86UR62V3WXM59JUA7U4NEJAT" localSheetId="11" hidden="1">#REF!</definedName>
    <definedName name="BExF86UR62V3WXM59JUA7U4NEJAT" localSheetId="12" hidden="1">#REF!</definedName>
    <definedName name="BExF86UR62V3WXM59JUA7U4NEJAT" hidden="1">#REF!</definedName>
    <definedName name="BExF94F5ZD2KMXCLSB4BN3BPWPZW" localSheetId="9" hidden="1">#REF!</definedName>
    <definedName name="BExF94F5ZD2KMXCLSB4BN3BPWPZW" localSheetId="8" hidden="1">#REF!</definedName>
    <definedName name="BExF94F5ZD2KMXCLSB4BN3BPWPZW" localSheetId="10" hidden="1">#REF!</definedName>
    <definedName name="BExF94F5ZD2KMXCLSB4BN3BPWPZW" localSheetId="7" hidden="1">#REF!</definedName>
    <definedName name="BExF94F5ZD2KMXCLSB4BN3BPWPZW" localSheetId="11" hidden="1">#REF!</definedName>
    <definedName name="BExF94F5ZD2KMXCLSB4BN3BPWPZW" localSheetId="12" hidden="1">#REF!</definedName>
    <definedName name="BExF94F5ZD2KMXCLSB4BN3BPWPZW" hidden="1">#REF!</definedName>
    <definedName name="BExGL97US0Y3KXXASUTVR26XLT70" localSheetId="9" hidden="1">#REF!</definedName>
    <definedName name="BExGL97US0Y3KXXASUTVR26XLT70" localSheetId="6" hidden="1">#REF!</definedName>
    <definedName name="BExGL97US0Y3KXXASUTVR26XLT70" localSheetId="8" hidden="1">#REF!</definedName>
    <definedName name="BExGL97US0Y3KXXASUTVR26XLT70" localSheetId="10" hidden="1">#REF!</definedName>
    <definedName name="BExGL97US0Y3KXXASUTVR26XLT70" localSheetId="7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hidden="1">#REF!</definedName>
    <definedName name="BExGLC7R4C33RO0PID97ZPPVCW4M" localSheetId="9" hidden="1">#REF!</definedName>
    <definedName name="BExGLC7R4C33RO0PID97ZPPVCW4M" localSheetId="6" hidden="1">#REF!</definedName>
    <definedName name="BExGLC7R4C33RO0PID97ZPPVCW4M" localSheetId="8" hidden="1">#REF!</definedName>
    <definedName name="BExGLC7R4C33RO0PID97ZPPVCW4M" localSheetId="10" hidden="1">#REF!</definedName>
    <definedName name="BExGLC7R4C33RO0PID97ZPPVCW4M" localSheetId="7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hidden="1">#REF!</definedName>
    <definedName name="BExGLFIF7HCFSHNQHKEV6RY0WCO3" localSheetId="9" hidden="1">#REF!</definedName>
    <definedName name="BExGLFIF7HCFSHNQHKEV6RY0WCO3" localSheetId="6" hidden="1">#REF!</definedName>
    <definedName name="BExGLFIF7HCFSHNQHKEV6RY0WCO3" localSheetId="8" hidden="1">#REF!</definedName>
    <definedName name="BExGLFIF7HCFSHNQHKEV6RY0WCO3" localSheetId="10" hidden="1">#REF!</definedName>
    <definedName name="BExGLFIF7HCFSHNQHKEV6RY0WCO3" localSheetId="7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hidden="1">#REF!</definedName>
    <definedName name="BExGLMPD5LHHQXURM0Y3L44P343X" hidden="1">'[2]Reco Sheet for Fcast'!$I$7:$J$7</definedName>
    <definedName name="BExGLTARRL0J772UD2TXEYAVPY6E" localSheetId="9" hidden="1">#REF!</definedName>
    <definedName name="BExGLTARRL0J772UD2TXEYAVPY6E" localSheetId="6" hidden="1">#REF!</definedName>
    <definedName name="BExGLTARRL0J772UD2TXEYAVPY6E" localSheetId="8" hidden="1">#REF!</definedName>
    <definedName name="BExGLTARRL0J772UD2TXEYAVPY6E" localSheetId="10" hidden="1">#REF!</definedName>
    <definedName name="BExGLTARRL0J772UD2TXEYAVPY6E" localSheetId="7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hidden="1">#REF!</definedName>
    <definedName name="BExGLYE6RZTAAWHJBG2QFJPTDS2Q" localSheetId="9" hidden="1">#REF!</definedName>
    <definedName name="BExGLYE6RZTAAWHJBG2QFJPTDS2Q" localSheetId="6" hidden="1">#REF!</definedName>
    <definedName name="BExGLYE6RZTAAWHJBG2QFJPTDS2Q" localSheetId="8" hidden="1">#REF!</definedName>
    <definedName name="BExGLYE6RZTAAWHJBG2QFJPTDS2Q" localSheetId="10" hidden="1">#REF!</definedName>
    <definedName name="BExGLYE6RZTAAWHJBG2QFJPTDS2Q" localSheetId="7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hidden="1">#REF!</definedName>
    <definedName name="BExGM4DZ65OAQP7MA4LN6QMYZOFF" localSheetId="9" hidden="1">#REF!</definedName>
    <definedName name="BExGM4DZ65OAQP7MA4LN6QMYZOFF" localSheetId="6" hidden="1">#REF!</definedName>
    <definedName name="BExGM4DZ65OAQP7MA4LN6QMYZOFF" localSheetId="8" hidden="1">#REF!</definedName>
    <definedName name="BExGM4DZ65OAQP7MA4LN6QMYZOFF" localSheetId="10" hidden="1">#REF!</definedName>
    <definedName name="BExGM4DZ65OAQP7MA4LN6QMYZOFF" localSheetId="7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hidden="1">#REF!</definedName>
    <definedName name="BExGMCXCWEC9XNUOEMZ61TMI6CUO" localSheetId="9" hidden="1">#REF!</definedName>
    <definedName name="BExGMCXCWEC9XNUOEMZ61TMI6CUO" localSheetId="6" hidden="1">#REF!</definedName>
    <definedName name="BExGMCXCWEC9XNUOEMZ61TMI6CUO" localSheetId="8" hidden="1">#REF!</definedName>
    <definedName name="BExGMCXCWEC9XNUOEMZ61TMI6CUO" localSheetId="10" hidden="1">#REF!</definedName>
    <definedName name="BExGMCXCWEC9XNUOEMZ61TMI6CUO" localSheetId="7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hidden="1">#REF!</definedName>
    <definedName name="BExGMJDGIH0MEPC2TUSFUCY2ROTB" localSheetId="9" hidden="1">#REF!</definedName>
    <definedName name="BExGMJDGIH0MEPC2TUSFUCY2ROTB" localSheetId="6" hidden="1">#REF!</definedName>
    <definedName name="BExGMJDGIH0MEPC2TUSFUCY2ROTB" localSheetId="8" hidden="1">#REF!</definedName>
    <definedName name="BExGMJDGIH0MEPC2TUSFUCY2ROTB" localSheetId="10" hidden="1">#REF!</definedName>
    <definedName name="BExGMJDGIH0MEPC2TUSFUCY2ROTB" localSheetId="7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hidden="1">#REF!</definedName>
    <definedName name="BExGMKPW2HPKN0M0XKF3AZ8YP0D6" localSheetId="9" hidden="1">#REF!</definedName>
    <definedName name="BExGMKPW2HPKN0M0XKF3AZ8YP0D6" localSheetId="6" hidden="1">#REF!</definedName>
    <definedName name="BExGMKPW2HPKN0M0XKF3AZ8YP0D6" localSheetId="8" hidden="1">#REF!</definedName>
    <definedName name="BExGMKPW2HPKN0M0XKF3AZ8YP0D6" localSheetId="10" hidden="1">#REF!</definedName>
    <definedName name="BExGMKPW2HPKN0M0XKF3AZ8YP0D6" localSheetId="7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hidden="1">#REF!</definedName>
    <definedName name="BExGMP2F175LGL6QVSJGP6GKYHHA" localSheetId="9" hidden="1">#REF!</definedName>
    <definedName name="BExGMP2F175LGL6QVSJGP6GKYHHA" localSheetId="6" hidden="1">#REF!</definedName>
    <definedName name="BExGMP2F175LGL6QVSJGP6GKYHHA" localSheetId="8" hidden="1">#REF!</definedName>
    <definedName name="BExGMP2F175LGL6QVSJGP6GKYHHA" localSheetId="10" hidden="1">#REF!</definedName>
    <definedName name="BExGMP2F175LGL6QVSJGP6GKYHHA" localSheetId="7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hidden="1">#REF!</definedName>
    <definedName name="BExGMPIIP8GKML2VVA8OEFL43NCS" localSheetId="9" hidden="1">#REF!</definedName>
    <definedName name="BExGMPIIP8GKML2VVA8OEFL43NCS" localSheetId="6" hidden="1">#REF!</definedName>
    <definedName name="BExGMPIIP8GKML2VVA8OEFL43NCS" localSheetId="8" hidden="1">#REF!</definedName>
    <definedName name="BExGMPIIP8GKML2VVA8OEFL43NCS" localSheetId="10" hidden="1">#REF!</definedName>
    <definedName name="BExGMPIIP8GKML2VVA8OEFL43NCS" localSheetId="7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hidden="1">#REF!</definedName>
    <definedName name="BExGMZ3SRIXLXMWBVOXXV3M4U4YL" localSheetId="9" hidden="1">#REF!</definedName>
    <definedName name="BExGMZ3SRIXLXMWBVOXXV3M4U4YL" localSheetId="6" hidden="1">#REF!</definedName>
    <definedName name="BExGMZ3SRIXLXMWBVOXXV3M4U4YL" localSheetId="8" hidden="1">#REF!</definedName>
    <definedName name="BExGMZ3SRIXLXMWBVOXXV3M4U4YL" localSheetId="10" hidden="1">#REF!</definedName>
    <definedName name="BExGMZ3SRIXLXMWBVOXXV3M4U4YL" localSheetId="7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hidden="1">#REF!</definedName>
    <definedName name="BExGMZ3UBN48IXU1ZEFYECEMZ1IM" localSheetId="9" hidden="1">#REF!</definedName>
    <definedName name="BExGMZ3UBN48IXU1ZEFYECEMZ1IM" localSheetId="6" hidden="1">#REF!</definedName>
    <definedName name="BExGMZ3UBN48IXU1ZEFYECEMZ1IM" localSheetId="8" hidden="1">#REF!</definedName>
    <definedName name="BExGMZ3UBN48IXU1ZEFYECEMZ1IM" localSheetId="10" hidden="1">#REF!</definedName>
    <definedName name="BExGMZ3UBN48IXU1ZEFYECEMZ1IM" localSheetId="7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hidden="1">#REF!</definedName>
    <definedName name="BExGMZK2RWS3LUIF04PFESJU6MDU" localSheetId="9" hidden="1">#REF!</definedName>
    <definedName name="BExGMZK2RWS3LUIF04PFESJU6MDU" localSheetId="8" hidden="1">#REF!</definedName>
    <definedName name="BExGMZK2RWS3LUIF04PFESJU6MDU" localSheetId="10" hidden="1">#REF!</definedName>
    <definedName name="BExGMZK2RWS3LUIF04PFESJU6MDU" localSheetId="7" hidden="1">#REF!</definedName>
    <definedName name="BExGMZK2RWS3LUIF04PFESJU6MDU" localSheetId="11" hidden="1">#REF!</definedName>
    <definedName name="BExGMZK2RWS3LUIF04PFESJU6MDU" localSheetId="12" hidden="1">#REF!</definedName>
    <definedName name="BExGMZK2RWS3LUIF04PFESJU6MDU" hidden="1">#REF!</definedName>
    <definedName name="BExGN4I0QATXNZCLZJM1KH1OIJQH" localSheetId="9" hidden="1">#REF!</definedName>
    <definedName name="BExGN4I0QATXNZCLZJM1KH1OIJQH" localSheetId="6" hidden="1">#REF!</definedName>
    <definedName name="BExGN4I0QATXNZCLZJM1KH1OIJQH" localSheetId="8" hidden="1">#REF!</definedName>
    <definedName name="BExGN4I0QATXNZCLZJM1KH1OIJQH" localSheetId="10" hidden="1">#REF!</definedName>
    <definedName name="BExGN4I0QATXNZCLZJM1KH1OIJQH" localSheetId="7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hidden="1">#REF!</definedName>
    <definedName name="BExGN9FZ2RWCMSY1YOBJKZMNIM9R" localSheetId="9" hidden="1">#REF!</definedName>
    <definedName name="BExGN9FZ2RWCMSY1YOBJKZMNIM9R" localSheetId="6" hidden="1">#REF!</definedName>
    <definedName name="BExGN9FZ2RWCMSY1YOBJKZMNIM9R" localSheetId="8" hidden="1">#REF!</definedName>
    <definedName name="BExGN9FZ2RWCMSY1YOBJKZMNIM9R" localSheetId="10" hidden="1">#REF!</definedName>
    <definedName name="BExGN9FZ2RWCMSY1YOBJKZMNIM9R" localSheetId="7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hidden="1">#REF!</definedName>
    <definedName name="BExGNDN1INYA9ECZDFUDM9J0UKQR" localSheetId="9" hidden="1">#REF!</definedName>
    <definedName name="BExGNDN1INYA9ECZDFUDM9J0UKQR" localSheetId="8" hidden="1">#REF!</definedName>
    <definedName name="BExGNDN1INYA9ECZDFUDM9J0UKQR" localSheetId="10" hidden="1">#REF!</definedName>
    <definedName name="BExGNDN1INYA9ECZDFUDM9J0UKQR" localSheetId="7" hidden="1">#REF!</definedName>
    <definedName name="BExGNDN1INYA9ECZDFUDM9J0UKQR" localSheetId="11" hidden="1">#REF!</definedName>
    <definedName name="BExGNDN1INYA9ECZDFUDM9J0UKQR" localSheetId="12" hidden="1">#REF!</definedName>
    <definedName name="BExGNDN1INYA9ECZDFUDM9J0UKQR" hidden="1">#REF!</definedName>
    <definedName name="BExGNDSIMTHOCXXG6QOGR6DA8SGG" localSheetId="9" hidden="1">#REF!</definedName>
    <definedName name="BExGNDSIMTHOCXXG6QOGR6DA8SGG" localSheetId="6" hidden="1">#REF!</definedName>
    <definedName name="BExGNDSIMTHOCXXG6QOGR6DA8SGG" localSheetId="8" hidden="1">#REF!</definedName>
    <definedName name="BExGNDSIMTHOCXXG6QOGR6DA8SGG" localSheetId="10" hidden="1">#REF!</definedName>
    <definedName name="BExGNDSIMTHOCXXG6QOGR6DA8SGG" localSheetId="7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hidden="1">#REF!</definedName>
    <definedName name="BExGNGXPVU95K83SHZNAOX17P52R" localSheetId="9" hidden="1">#REF!</definedName>
    <definedName name="BExGNGXPVU95K83SHZNAOX17P52R" localSheetId="8" hidden="1">#REF!</definedName>
    <definedName name="BExGNGXPVU95K83SHZNAOX17P52R" localSheetId="10" hidden="1">#REF!</definedName>
    <definedName name="BExGNGXPVU95K83SHZNAOX17P52R" localSheetId="7" hidden="1">#REF!</definedName>
    <definedName name="BExGNGXPVU95K83SHZNAOX17P52R" localSheetId="11" hidden="1">#REF!</definedName>
    <definedName name="BExGNGXPVU95K83SHZNAOX17P52R" localSheetId="12" hidden="1">#REF!</definedName>
    <definedName name="BExGNGXPVU95K83SHZNAOX17P52R" hidden="1">#REF!</definedName>
    <definedName name="BExGNN2YQ9BDAZXT2GLCSAPXKIM7" localSheetId="9" hidden="1">#REF!</definedName>
    <definedName name="BExGNN2YQ9BDAZXT2GLCSAPXKIM7" localSheetId="6" hidden="1">#REF!</definedName>
    <definedName name="BExGNN2YQ9BDAZXT2GLCSAPXKIM7" localSheetId="8" hidden="1">#REF!</definedName>
    <definedName name="BExGNN2YQ9BDAZXT2GLCSAPXKIM7" localSheetId="10" hidden="1">#REF!</definedName>
    <definedName name="BExGNN2YQ9BDAZXT2GLCSAPXKIM7" localSheetId="7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hidden="1">#REF!</definedName>
    <definedName name="BExGNSS0CKRPKHO25R3TDBEL2NHX" localSheetId="9" hidden="1">#REF!</definedName>
    <definedName name="BExGNSS0CKRPKHO25R3TDBEL2NHX" localSheetId="6" hidden="1">#REF!</definedName>
    <definedName name="BExGNSS0CKRPKHO25R3TDBEL2NHX" localSheetId="8" hidden="1">#REF!</definedName>
    <definedName name="BExGNSS0CKRPKHO25R3TDBEL2NHX" localSheetId="10" hidden="1">#REF!</definedName>
    <definedName name="BExGNSS0CKRPKHO25R3TDBEL2NHX" localSheetId="7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hidden="1">#REF!</definedName>
    <definedName name="BExGNYH0MO8NOVS85L15G0RWX4GW" localSheetId="9" hidden="1">#REF!</definedName>
    <definedName name="BExGNYH0MO8NOVS85L15G0RWX4GW" localSheetId="6" hidden="1">#REF!</definedName>
    <definedName name="BExGNYH0MO8NOVS85L15G0RWX4GW" localSheetId="8" hidden="1">#REF!</definedName>
    <definedName name="BExGNYH0MO8NOVS85L15G0RWX4GW" localSheetId="10" hidden="1">#REF!</definedName>
    <definedName name="BExGNYH0MO8NOVS85L15G0RWX4GW" localSheetId="7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hidden="1">#REF!</definedName>
    <definedName name="BExGNZO44DEG8CGIDYSEGDUQ531R" localSheetId="9" hidden="1">#REF!</definedName>
    <definedName name="BExGNZO44DEG8CGIDYSEGDUQ531R" localSheetId="6" hidden="1">#REF!</definedName>
    <definedName name="BExGNZO44DEG8CGIDYSEGDUQ531R" localSheetId="8" hidden="1">#REF!</definedName>
    <definedName name="BExGNZO44DEG8CGIDYSEGDUQ531R" localSheetId="10" hidden="1">#REF!</definedName>
    <definedName name="BExGNZO44DEG8CGIDYSEGDUQ531R" localSheetId="7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hidden="1">#REF!</definedName>
    <definedName name="BExGO2O0V6UYDY26AX8OSN72F77N" localSheetId="9" hidden="1">#REF!</definedName>
    <definedName name="BExGO2O0V6UYDY26AX8OSN72F77N" localSheetId="6" hidden="1">#REF!</definedName>
    <definedName name="BExGO2O0V6UYDY26AX8OSN72F77N" localSheetId="8" hidden="1">#REF!</definedName>
    <definedName name="BExGO2O0V6UYDY26AX8OSN72F77N" localSheetId="10" hidden="1">#REF!</definedName>
    <definedName name="BExGO2O0V6UYDY26AX8OSN72F77N" localSheetId="7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hidden="1">#REF!</definedName>
    <definedName name="BExGO2YUBOVLYHY1QSIHRE1KLAFV" localSheetId="9" hidden="1">#REF!</definedName>
    <definedName name="BExGO2YUBOVLYHY1QSIHRE1KLAFV" localSheetId="6" hidden="1">#REF!</definedName>
    <definedName name="BExGO2YUBOVLYHY1QSIHRE1KLAFV" localSheetId="8" hidden="1">#REF!</definedName>
    <definedName name="BExGO2YUBOVLYHY1QSIHRE1KLAFV" localSheetId="10" hidden="1">#REF!</definedName>
    <definedName name="BExGO2YUBOVLYHY1QSIHRE1KLAFV" localSheetId="7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hidden="1">#REF!</definedName>
    <definedName name="BExGO70E2O70LF46V8T26YFPL4V8" localSheetId="9" hidden="1">#REF!</definedName>
    <definedName name="BExGO70E2O70LF46V8T26YFPL4V8" localSheetId="6" hidden="1">#REF!</definedName>
    <definedName name="BExGO70E2O70LF46V8T26YFPL4V8" localSheetId="8" hidden="1">#REF!</definedName>
    <definedName name="BExGO70E2O70LF46V8T26YFPL4V8" localSheetId="10" hidden="1">#REF!</definedName>
    <definedName name="BExGO70E2O70LF46V8T26YFPL4V8" localSheetId="7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hidden="1">#REF!</definedName>
    <definedName name="BExGOB25QJMQCQE76MRW9X58OIOO" localSheetId="9" hidden="1">#REF!</definedName>
    <definedName name="BExGOB25QJMQCQE76MRW9X58OIOO" localSheetId="6" hidden="1">#REF!</definedName>
    <definedName name="BExGOB25QJMQCQE76MRW9X58OIOO" localSheetId="8" hidden="1">#REF!</definedName>
    <definedName name="BExGOB25QJMQCQE76MRW9X58OIOO" localSheetId="10" hidden="1">#REF!</definedName>
    <definedName name="BExGOB25QJMQCQE76MRW9X58OIOO" localSheetId="7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hidden="1">#REF!</definedName>
    <definedName name="BExGODAZKJ9EXMQZNQR5YDBSS525" localSheetId="9" hidden="1">#REF!</definedName>
    <definedName name="BExGODAZKJ9EXMQZNQR5YDBSS525" localSheetId="6" hidden="1">#REF!</definedName>
    <definedName name="BExGODAZKJ9EXMQZNQR5YDBSS525" localSheetId="8" hidden="1">#REF!</definedName>
    <definedName name="BExGODAZKJ9EXMQZNQR5YDBSS525" localSheetId="10" hidden="1">#REF!</definedName>
    <definedName name="BExGODAZKJ9EXMQZNQR5YDBSS525" localSheetId="7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hidden="1">#REF!</definedName>
    <definedName name="BExGODR8ZSMUC11I56QHSZ686XV5" localSheetId="9" hidden="1">#REF!</definedName>
    <definedName name="BExGODR8ZSMUC11I56QHSZ686XV5" localSheetId="6" hidden="1">#REF!</definedName>
    <definedName name="BExGODR8ZSMUC11I56QHSZ686XV5" localSheetId="8" hidden="1">#REF!</definedName>
    <definedName name="BExGODR8ZSMUC11I56QHSZ686XV5" localSheetId="10" hidden="1">#REF!</definedName>
    <definedName name="BExGODR8ZSMUC11I56QHSZ686XV5" localSheetId="7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hidden="1">#REF!</definedName>
    <definedName name="BExGOXJDHUDPDT8I8IVGVW9J0R5Q" localSheetId="9" hidden="1">#REF!</definedName>
    <definedName name="BExGOXJDHUDPDT8I8IVGVW9J0R5Q" localSheetId="6" hidden="1">#REF!</definedName>
    <definedName name="BExGOXJDHUDPDT8I8IVGVW9J0R5Q" localSheetId="8" hidden="1">#REF!</definedName>
    <definedName name="BExGOXJDHUDPDT8I8IVGVW9J0R5Q" localSheetId="10" hidden="1">#REF!</definedName>
    <definedName name="BExGOXJDHUDPDT8I8IVGVW9J0R5Q" localSheetId="7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hidden="1">#REF!</definedName>
    <definedName name="BExGPHGT5KDOCMV2EFS4OVKTWBRD" localSheetId="9" hidden="1">#REF!</definedName>
    <definedName name="BExGPHGT5KDOCMV2EFS4OVKTWBRD" localSheetId="6" hidden="1">#REF!</definedName>
    <definedName name="BExGPHGT5KDOCMV2EFS4OVKTWBRD" localSheetId="8" hidden="1">#REF!</definedName>
    <definedName name="BExGPHGT5KDOCMV2EFS4OVKTWBRD" localSheetId="10" hidden="1">#REF!</definedName>
    <definedName name="BExGPHGT5KDOCMV2EFS4OVKTWBRD" localSheetId="7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hidden="1">#REF!</definedName>
    <definedName name="BExGPID72Y4Y619LWASUQZKZHJNC" localSheetId="9" hidden="1">#REF!</definedName>
    <definedName name="BExGPID72Y4Y619LWASUQZKZHJNC" localSheetId="6" hidden="1">#REF!</definedName>
    <definedName name="BExGPID72Y4Y619LWASUQZKZHJNC" localSheetId="8" hidden="1">#REF!</definedName>
    <definedName name="BExGPID72Y4Y619LWASUQZKZHJNC" localSheetId="10" hidden="1">#REF!</definedName>
    <definedName name="BExGPID72Y4Y619LWASUQZKZHJNC" localSheetId="7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hidden="1">#REF!</definedName>
    <definedName name="BExGPP9CI26KG4J09TDI58XDKZAL" localSheetId="9" hidden="1">#REF!</definedName>
    <definedName name="BExGPP9CI26KG4J09TDI58XDKZAL" localSheetId="8" hidden="1">#REF!</definedName>
    <definedName name="BExGPP9CI26KG4J09TDI58XDKZAL" localSheetId="10" hidden="1">#REF!</definedName>
    <definedName name="BExGPP9CI26KG4J09TDI58XDKZAL" localSheetId="7" hidden="1">#REF!</definedName>
    <definedName name="BExGPP9CI26KG4J09TDI58XDKZAL" localSheetId="11" hidden="1">#REF!</definedName>
    <definedName name="BExGPP9CI26KG4J09TDI58XDKZAL" localSheetId="12" hidden="1">#REF!</definedName>
    <definedName name="BExGPP9CI26KG4J09TDI58XDKZAL" hidden="1">#REF!</definedName>
    <definedName name="BExGPPENQIANVGLVQJ77DK5JPRTB" localSheetId="9" hidden="1">#REF!</definedName>
    <definedName name="BExGPPENQIANVGLVQJ77DK5JPRTB" localSheetId="6" hidden="1">#REF!</definedName>
    <definedName name="BExGPPENQIANVGLVQJ77DK5JPRTB" localSheetId="8" hidden="1">#REF!</definedName>
    <definedName name="BExGPPENQIANVGLVQJ77DK5JPRTB" localSheetId="10" hidden="1">#REF!</definedName>
    <definedName name="BExGPPENQIANVGLVQJ77DK5JPRTB" localSheetId="7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hidden="1">#REF!</definedName>
    <definedName name="BExGQ1ZU4967P72AHF4V1D0FOL5C" localSheetId="9" hidden="1">#REF!</definedName>
    <definedName name="BExGQ1ZU4967P72AHF4V1D0FOL5C" localSheetId="6" hidden="1">#REF!</definedName>
    <definedName name="BExGQ1ZU4967P72AHF4V1D0FOL5C" localSheetId="8" hidden="1">#REF!</definedName>
    <definedName name="BExGQ1ZU4967P72AHF4V1D0FOL5C" localSheetId="10" hidden="1">#REF!</definedName>
    <definedName name="BExGQ1ZU4967P72AHF4V1D0FOL5C" localSheetId="7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hidden="1">#REF!</definedName>
    <definedName name="BExGQ36ZOMR9GV8T05M605MMOY3Y" localSheetId="9" hidden="1">#REF!</definedName>
    <definedName name="BExGQ36ZOMR9GV8T05M605MMOY3Y" localSheetId="6" hidden="1">#REF!</definedName>
    <definedName name="BExGQ36ZOMR9GV8T05M605MMOY3Y" localSheetId="8" hidden="1">#REF!</definedName>
    <definedName name="BExGQ36ZOMR9GV8T05M605MMOY3Y" localSheetId="10" hidden="1">#REF!</definedName>
    <definedName name="BExGQ36ZOMR9GV8T05M605MMOY3Y" localSheetId="7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hidden="1">#REF!</definedName>
    <definedName name="BExGQ61DTJ0SBFMDFBAK3XZ9O0ZO" localSheetId="9" hidden="1">#REF!</definedName>
    <definedName name="BExGQ61DTJ0SBFMDFBAK3XZ9O0ZO" localSheetId="6" hidden="1">#REF!</definedName>
    <definedName name="BExGQ61DTJ0SBFMDFBAK3XZ9O0ZO" localSheetId="8" hidden="1">#REF!</definedName>
    <definedName name="BExGQ61DTJ0SBFMDFBAK3XZ9O0ZO" localSheetId="10" hidden="1">#REF!</definedName>
    <definedName name="BExGQ61DTJ0SBFMDFBAK3XZ9O0ZO" localSheetId="7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hidden="1">#REF!</definedName>
    <definedName name="BExGQ6SG9XEOD0VMBAR22YPZWSTA" localSheetId="9" hidden="1">#REF!</definedName>
    <definedName name="BExGQ6SG9XEOD0VMBAR22YPZWSTA" localSheetId="6" hidden="1">#REF!</definedName>
    <definedName name="BExGQ6SG9XEOD0VMBAR22YPZWSTA" localSheetId="8" hidden="1">#REF!</definedName>
    <definedName name="BExGQ6SG9XEOD0VMBAR22YPZWSTA" localSheetId="10" hidden="1">#REF!</definedName>
    <definedName name="BExGQ6SG9XEOD0VMBAR22YPZWSTA" localSheetId="7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hidden="1">#REF!</definedName>
    <definedName name="BExGQGJ1A7LNZUS8QSMOG8UNGLMK" localSheetId="9" hidden="1">#REF!</definedName>
    <definedName name="BExGQGJ1A7LNZUS8QSMOG8UNGLMK" localSheetId="6" hidden="1">#REF!</definedName>
    <definedName name="BExGQGJ1A7LNZUS8QSMOG8UNGLMK" localSheetId="8" hidden="1">#REF!</definedName>
    <definedName name="BExGQGJ1A7LNZUS8QSMOG8UNGLMK" localSheetId="10" hidden="1">#REF!</definedName>
    <definedName name="BExGQGJ1A7LNZUS8QSMOG8UNGLMK" localSheetId="7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hidden="1">#REF!</definedName>
    <definedName name="BExGQPO7ENFEQC0NC6MC9OZR2LHY" localSheetId="9" hidden="1">#REF!</definedName>
    <definedName name="BExGQPO7ENFEQC0NC6MC9OZR2LHY" localSheetId="6" hidden="1">#REF!</definedName>
    <definedName name="BExGQPO7ENFEQC0NC6MC9OZR2LHY" localSheetId="8" hidden="1">#REF!</definedName>
    <definedName name="BExGQPO7ENFEQC0NC6MC9OZR2LHY" localSheetId="10" hidden="1">#REF!</definedName>
    <definedName name="BExGQPO7ENFEQC0NC6MC9OZR2LHY" localSheetId="7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hidden="1">#REF!</definedName>
    <definedName name="BExGQX0H4EZMXBJTKJJE4ICJWN5O" localSheetId="9" hidden="1">#REF!</definedName>
    <definedName name="BExGQX0H4EZMXBJTKJJE4ICJWN5O" localSheetId="6" hidden="1">#REF!</definedName>
    <definedName name="BExGQX0H4EZMXBJTKJJE4ICJWN5O" localSheetId="8" hidden="1">#REF!</definedName>
    <definedName name="BExGQX0H4EZMXBJTKJJE4ICJWN5O" localSheetId="10" hidden="1">#REF!</definedName>
    <definedName name="BExGQX0H4EZMXBJTKJJE4ICJWN5O" localSheetId="7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hidden="1">#REF!</definedName>
    <definedName name="BExGR2ENVVMIJQENKY6QPV34HDYB" localSheetId="9" hidden="1">#REF!</definedName>
    <definedName name="BExGR2ENVVMIJQENKY6QPV34HDYB" localSheetId="8" hidden="1">#REF!</definedName>
    <definedName name="BExGR2ENVVMIJQENKY6QPV34HDYB" localSheetId="10" hidden="1">#REF!</definedName>
    <definedName name="BExGR2ENVVMIJQENKY6QPV34HDYB" localSheetId="7" hidden="1">#REF!</definedName>
    <definedName name="BExGR2ENVVMIJQENKY6QPV34HDYB" localSheetId="11" hidden="1">#REF!</definedName>
    <definedName name="BExGR2ENVVMIJQENKY6QPV34HDYB" localSheetId="12" hidden="1">#REF!</definedName>
    <definedName name="BExGR2ENVVMIJQENKY6QPV34HDYB" hidden="1">#REF!</definedName>
    <definedName name="BExGR4CW3WRIID17GGX4MI9ZDHFE" localSheetId="9" hidden="1">#REF!</definedName>
    <definedName name="BExGR4CW3WRIID17GGX4MI9ZDHFE" localSheetId="6" hidden="1">#REF!</definedName>
    <definedName name="BExGR4CW3WRIID17GGX4MI9ZDHFE" localSheetId="8" hidden="1">#REF!</definedName>
    <definedName name="BExGR4CW3WRIID17GGX4MI9ZDHFE" localSheetId="10" hidden="1">#REF!</definedName>
    <definedName name="BExGR4CW3WRIID17GGX4MI9ZDHFE" localSheetId="7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hidden="1">#REF!</definedName>
    <definedName name="BExGR65GJX27MU2OL6NI5PB8XVB4" localSheetId="9" hidden="1">#REF!</definedName>
    <definedName name="BExGR65GJX27MU2OL6NI5PB8XVB4" localSheetId="6" hidden="1">#REF!</definedName>
    <definedName name="BExGR65GJX27MU2OL6NI5PB8XVB4" localSheetId="8" hidden="1">#REF!</definedName>
    <definedName name="BExGR65GJX27MU2OL6NI5PB8XVB4" localSheetId="10" hidden="1">#REF!</definedName>
    <definedName name="BExGR65GJX27MU2OL6NI5PB8XVB4" localSheetId="7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hidden="1">#REF!</definedName>
    <definedName name="BExGR6LQ97HETGS3CT96L4IK0JSH" localSheetId="9" hidden="1">#REF!</definedName>
    <definedName name="BExGR6LQ97HETGS3CT96L4IK0JSH" localSheetId="6" hidden="1">#REF!</definedName>
    <definedName name="BExGR6LQ97HETGS3CT96L4IK0JSH" localSheetId="8" hidden="1">#REF!</definedName>
    <definedName name="BExGR6LQ97HETGS3CT96L4IK0JSH" localSheetId="10" hidden="1">#REF!</definedName>
    <definedName name="BExGR6LQ97HETGS3CT96L4IK0JSH" localSheetId="7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hidden="1">#REF!</definedName>
    <definedName name="BExGR902JCXO7ZLKL3VYXM9XRW3A" localSheetId="9" hidden="1">#REF!</definedName>
    <definedName name="BExGR902JCXO7ZLKL3VYXM9XRW3A" localSheetId="6" hidden="1">#REF!</definedName>
    <definedName name="BExGR902JCXO7ZLKL3VYXM9XRW3A" localSheetId="8" hidden="1">#REF!</definedName>
    <definedName name="BExGR902JCXO7ZLKL3VYXM9XRW3A" localSheetId="10" hidden="1">#REF!</definedName>
    <definedName name="BExGR902JCXO7ZLKL3VYXM9XRW3A" localSheetId="7" hidden="1">#REF!</definedName>
    <definedName name="BExGR902JCXO7ZLKL3VYXM9XRW3A" localSheetId="11" hidden="1">#REF!</definedName>
    <definedName name="BExGR902JCXO7ZLKL3VYXM9XRW3A" localSheetId="12" hidden="1">#REF!</definedName>
    <definedName name="BExGR902JCXO7ZLKL3VYXM9XRW3A" hidden="1">#REF!</definedName>
    <definedName name="BExGR9ATP2LVT7B9OCPSLJ11H9SX" localSheetId="9" hidden="1">#REF!</definedName>
    <definedName name="BExGR9ATP2LVT7B9OCPSLJ11H9SX" localSheetId="6" hidden="1">#REF!</definedName>
    <definedName name="BExGR9ATP2LVT7B9OCPSLJ11H9SX" localSheetId="8" hidden="1">#REF!</definedName>
    <definedName name="BExGR9ATP2LVT7B9OCPSLJ11H9SX" localSheetId="10" hidden="1">#REF!</definedName>
    <definedName name="BExGR9ATP2LVT7B9OCPSLJ11H9SX" localSheetId="7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hidden="1">#REF!</definedName>
    <definedName name="BExGRA1VE5SDFH8FM4H8YLA70J65" localSheetId="9" hidden="1">#REF!</definedName>
    <definedName name="BExGRA1VE5SDFH8FM4H8YLA70J65" localSheetId="6" hidden="1">#REF!</definedName>
    <definedName name="BExGRA1VE5SDFH8FM4H8YLA70J65" localSheetId="8" hidden="1">#REF!</definedName>
    <definedName name="BExGRA1VE5SDFH8FM4H8YLA70J65" localSheetId="10" hidden="1">#REF!</definedName>
    <definedName name="BExGRA1VE5SDFH8FM4H8YLA70J65" localSheetId="7" hidden="1">#REF!</definedName>
    <definedName name="BExGRA1VE5SDFH8FM4H8YLA70J65" localSheetId="11" hidden="1">#REF!</definedName>
    <definedName name="BExGRA1VE5SDFH8FM4H8YLA70J65" localSheetId="1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localSheetId="9" hidden="1">#REF!</definedName>
    <definedName name="BExGRUKVVKDL8483WI70VN2QZDGD" localSheetId="6" hidden="1">#REF!</definedName>
    <definedName name="BExGRUKVVKDL8483WI70VN2QZDGD" localSheetId="8" hidden="1">#REF!</definedName>
    <definedName name="BExGRUKVVKDL8483WI70VN2QZDGD" localSheetId="10" hidden="1">#REF!</definedName>
    <definedName name="BExGRUKVVKDL8483WI70VN2QZDGD" localSheetId="7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hidden="1">#REF!</definedName>
    <definedName name="BExGRVXD519NRV2E1ZYNYCW0PMW6" localSheetId="9" hidden="1">#REF!</definedName>
    <definedName name="BExGRVXD519NRV2E1ZYNYCW0PMW6" localSheetId="6" hidden="1">#REF!</definedName>
    <definedName name="BExGRVXD519NRV2E1ZYNYCW0PMW6" localSheetId="8" hidden="1">#REF!</definedName>
    <definedName name="BExGRVXD519NRV2E1ZYNYCW0PMW6" localSheetId="10" hidden="1">#REF!</definedName>
    <definedName name="BExGRVXD519NRV2E1ZYNYCW0PMW6" localSheetId="7" hidden="1">#REF!</definedName>
    <definedName name="BExGRVXD519NRV2E1ZYNYCW0PMW6" localSheetId="11" hidden="1">#REF!</definedName>
    <definedName name="BExGRVXD519NRV2E1ZYNYCW0PMW6" localSheetId="12" hidden="1">#REF!</definedName>
    <definedName name="BExGRVXD519NRV2E1ZYNYCW0PMW6" hidden="1">#REF!</definedName>
    <definedName name="BExGS2IWR5DUNJ1U9PAKIV8CMBNI" localSheetId="9" hidden="1">#REF!</definedName>
    <definedName name="BExGS2IWR5DUNJ1U9PAKIV8CMBNI" localSheetId="6" hidden="1">#REF!</definedName>
    <definedName name="BExGS2IWR5DUNJ1U9PAKIV8CMBNI" localSheetId="8" hidden="1">#REF!</definedName>
    <definedName name="BExGS2IWR5DUNJ1U9PAKIV8CMBNI" localSheetId="10" hidden="1">#REF!</definedName>
    <definedName name="BExGS2IWR5DUNJ1U9PAKIV8CMBNI" localSheetId="7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hidden="1">#REF!</definedName>
    <definedName name="BExGS69P9FFTEOPDS0MWFKF45G47" localSheetId="9" hidden="1">#REF!</definedName>
    <definedName name="BExGS69P9FFTEOPDS0MWFKF45G47" localSheetId="6" hidden="1">#REF!</definedName>
    <definedName name="BExGS69P9FFTEOPDS0MWFKF45G47" localSheetId="8" hidden="1">#REF!</definedName>
    <definedName name="BExGS69P9FFTEOPDS0MWFKF45G47" localSheetId="10" hidden="1">#REF!</definedName>
    <definedName name="BExGS69P9FFTEOPDS0MWFKF45G47" localSheetId="7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hidden="1">#REF!</definedName>
    <definedName name="BExGS6F1JFHM5MUJ1RFO50WP6D05" localSheetId="9" hidden="1">#REF!</definedName>
    <definedName name="BExGS6F1JFHM5MUJ1RFO50WP6D05" localSheetId="6" hidden="1">#REF!</definedName>
    <definedName name="BExGS6F1JFHM5MUJ1RFO50WP6D05" localSheetId="8" hidden="1">#REF!</definedName>
    <definedName name="BExGS6F1JFHM5MUJ1RFO50WP6D05" localSheetId="10" hidden="1">#REF!</definedName>
    <definedName name="BExGS6F1JFHM5MUJ1RFO50WP6D05" localSheetId="7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hidden="1">#REF!</definedName>
    <definedName name="BExGSA5YB5ZGE4NHDVCZ55TQAJTL" localSheetId="9" hidden="1">#REF!</definedName>
    <definedName name="BExGSA5YB5ZGE4NHDVCZ55TQAJTL" localSheetId="6" hidden="1">#REF!</definedName>
    <definedName name="BExGSA5YB5ZGE4NHDVCZ55TQAJTL" localSheetId="8" hidden="1">#REF!</definedName>
    <definedName name="BExGSA5YB5ZGE4NHDVCZ55TQAJTL" localSheetId="10" hidden="1">#REF!</definedName>
    <definedName name="BExGSA5YB5ZGE4NHDVCZ55TQAJTL" localSheetId="7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hidden="1">#REF!</definedName>
    <definedName name="BExGSARJTLL2AE6NAMXZ7IGZI2M1" localSheetId="9" hidden="1">#REF!</definedName>
    <definedName name="BExGSARJTLL2AE6NAMXZ7IGZI2M1" localSheetId="8" hidden="1">#REF!</definedName>
    <definedName name="BExGSARJTLL2AE6NAMXZ7IGZI2M1" localSheetId="10" hidden="1">#REF!</definedName>
    <definedName name="BExGSARJTLL2AE6NAMXZ7IGZI2M1" localSheetId="7" hidden="1">#REF!</definedName>
    <definedName name="BExGSARJTLL2AE6NAMXZ7IGZI2M1" localSheetId="11" hidden="1">#REF!</definedName>
    <definedName name="BExGSARJTLL2AE6NAMXZ7IGZI2M1" localSheetId="12" hidden="1">#REF!</definedName>
    <definedName name="BExGSARJTLL2AE6NAMXZ7IGZI2M1" hidden="1">#REF!</definedName>
    <definedName name="BExGSCEUCQQVDEEKWJ677QTGUVTE" localSheetId="9" hidden="1">#REF!</definedName>
    <definedName name="BExGSCEUCQQVDEEKWJ677QTGUVTE" localSheetId="6" hidden="1">#REF!</definedName>
    <definedName name="BExGSCEUCQQVDEEKWJ677QTGUVTE" localSheetId="8" hidden="1">#REF!</definedName>
    <definedName name="BExGSCEUCQQVDEEKWJ677QTGUVTE" localSheetId="10" hidden="1">#REF!</definedName>
    <definedName name="BExGSCEUCQQVDEEKWJ677QTGUVTE" localSheetId="7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hidden="1">#REF!</definedName>
    <definedName name="BExGSQY65LH1PCKKM5WHDW83F35O" localSheetId="9" hidden="1">#REF!</definedName>
    <definedName name="BExGSQY65LH1PCKKM5WHDW83F35O" localSheetId="6" hidden="1">#REF!</definedName>
    <definedName name="BExGSQY65LH1PCKKM5WHDW83F35O" localSheetId="8" hidden="1">#REF!</definedName>
    <definedName name="BExGSQY65LH1PCKKM5WHDW83F35O" localSheetId="10" hidden="1">#REF!</definedName>
    <definedName name="BExGSQY65LH1PCKKM5WHDW83F35O" localSheetId="7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hidden="1">#REF!</definedName>
    <definedName name="BExGSYW1GKISF0PMUAK3XJK9PEW9" localSheetId="9" hidden="1">#REF!</definedName>
    <definedName name="BExGSYW1GKISF0PMUAK3XJK9PEW9" localSheetId="6" hidden="1">#REF!</definedName>
    <definedName name="BExGSYW1GKISF0PMUAK3XJK9PEW9" localSheetId="8" hidden="1">#REF!</definedName>
    <definedName name="BExGSYW1GKISF0PMUAK3XJK9PEW9" localSheetId="10" hidden="1">#REF!</definedName>
    <definedName name="BExGSYW1GKISF0PMUAK3XJK9PEW9" localSheetId="7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hidden="1">#REF!</definedName>
    <definedName name="BExGT0DZJB6LSF6L693UUB9EY1VQ" localSheetId="9" hidden="1">#REF!</definedName>
    <definedName name="BExGT0DZJB6LSF6L693UUB9EY1VQ" localSheetId="6" hidden="1">#REF!</definedName>
    <definedName name="BExGT0DZJB6LSF6L693UUB9EY1VQ" localSheetId="8" hidden="1">#REF!</definedName>
    <definedName name="BExGT0DZJB6LSF6L693UUB9EY1VQ" localSheetId="10" hidden="1">#REF!</definedName>
    <definedName name="BExGT0DZJB6LSF6L693UUB9EY1VQ" localSheetId="7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hidden="1">#REF!</definedName>
    <definedName name="BExGT0OSYJ4G1RU3EZR9QY6M3SCB" hidden="1">'[2]Reco Sheet for Fcast'!$J$2:$K$2</definedName>
    <definedName name="BExGTGVFIF8HOQXR54SK065A8M4K" localSheetId="9" hidden="1">#REF!</definedName>
    <definedName name="BExGTGVFIF8HOQXR54SK065A8M4K" localSheetId="6" hidden="1">#REF!</definedName>
    <definedName name="BExGTGVFIF8HOQXR54SK065A8M4K" localSheetId="8" hidden="1">#REF!</definedName>
    <definedName name="BExGTGVFIF8HOQXR54SK065A8M4K" localSheetId="10" hidden="1">#REF!</definedName>
    <definedName name="BExGTGVFIF8HOQXR54SK065A8M4K" localSheetId="7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hidden="1">#REF!</definedName>
    <definedName name="BExGTI2KYBJUSGL2YDFTU3H46W8K" localSheetId="9" hidden="1">#REF!</definedName>
    <definedName name="BExGTI2KYBJUSGL2YDFTU3H46W8K" localSheetId="8" hidden="1">#REF!</definedName>
    <definedName name="BExGTI2KYBJUSGL2YDFTU3H46W8K" localSheetId="10" hidden="1">#REF!</definedName>
    <definedName name="BExGTI2KYBJUSGL2YDFTU3H46W8K" localSheetId="7" hidden="1">#REF!</definedName>
    <definedName name="BExGTI2KYBJUSGL2YDFTU3H46W8K" localSheetId="11" hidden="1">#REF!</definedName>
    <definedName name="BExGTI2KYBJUSGL2YDFTU3H46W8K" localSheetId="12" hidden="1">#REF!</definedName>
    <definedName name="BExGTI2KYBJUSGL2YDFTU3H46W8K" hidden="1">#REF!</definedName>
    <definedName name="BExGTIYX3OWPIINOGY1E4QQYSKHP" localSheetId="9" hidden="1">#REF!</definedName>
    <definedName name="BExGTIYX3OWPIINOGY1E4QQYSKHP" localSheetId="6" hidden="1">#REF!</definedName>
    <definedName name="BExGTIYX3OWPIINOGY1E4QQYSKHP" localSheetId="8" hidden="1">#REF!</definedName>
    <definedName name="BExGTIYX3OWPIINOGY1E4QQYSKHP" localSheetId="10" hidden="1">#REF!</definedName>
    <definedName name="BExGTIYX3OWPIINOGY1E4QQYSKHP" localSheetId="7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hidden="1">#REF!</definedName>
    <definedName name="BExGTKGUN0KUU3C0RL2LK98D8MEK" localSheetId="9" hidden="1">#REF!</definedName>
    <definedName name="BExGTKGUN0KUU3C0RL2LK98D8MEK" localSheetId="6" hidden="1">#REF!</definedName>
    <definedName name="BExGTKGUN0KUU3C0RL2LK98D8MEK" localSheetId="8" hidden="1">#REF!</definedName>
    <definedName name="BExGTKGUN0KUU3C0RL2LK98D8MEK" localSheetId="10" hidden="1">#REF!</definedName>
    <definedName name="BExGTKGUN0KUU3C0RL2LK98D8MEK" localSheetId="7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hidden="1">#REF!</definedName>
    <definedName name="BExGTL2GNL3OOQJZFJUSE2HL0E73" localSheetId="9" hidden="1">#REF!</definedName>
    <definedName name="BExGTL2GNL3OOQJZFJUSE2HL0E73" localSheetId="8" hidden="1">#REF!</definedName>
    <definedName name="BExGTL2GNL3OOQJZFJUSE2HL0E73" localSheetId="10" hidden="1">#REF!</definedName>
    <definedName name="BExGTL2GNL3OOQJZFJUSE2HL0E73" localSheetId="7" hidden="1">#REF!</definedName>
    <definedName name="BExGTL2GNL3OOQJZFJUSE2HL0E73" localSheetId="11" hidden="1">#REF!</definedName>
    <definedName name="BExGTL2GNL3OOQJZFJUSE2HL0E73" localSheetId="12" hidden="1">#REF!</definedName>
    <definedName name="BExGTL2GNL3OOQJZFJUSE2HL0E73" hidden="1">#REF!</definedName>
    <definedName name="BExGTQB6STG5OP8F4WFG4MJ1QG32" hidden="1">'[3]Bud Mth'!$F$8:$G$8</definedName>
    <definedName name="BExGTZ046J7VMUG4YPKFN2K8TWB7" localSheetId="9" hidden="1">#REF!</definedName>
    <definedName name="BExGTZ046J7VMUG4YPKFN2K8TWB7" localSheetId="6" hidden="1">#REF!</definedName>
    <definedName name="BExGTZ046J7VMUG4YPKFN2K8TWB7" localSheetId="8" hidden="1">#REF!</definedName>
    <definedName name="BExGTZ046J7VMUG4YPKFN2K8TWB7" localSheetId="10" hidden="1">#REF!</definedName>
    <definedName name="BExGTZ046J7VMUG4YPKFN2K8TWB7" localSheetId="7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hidden="1">#REF!</definedName>
    <definedName name="BExGU2G9OPRZRIU9YGF6NX9FUW0J" localSheetId="9" hidden="1">#REF!</definedName>
    <definedName name="BExGU2G9OPRZRIU9YGF6NX9FUW0J" localSheetId="6" hidden="1">#REF!</definedName>
    <definedName name="BExGU2G9OPRZRIU9YGF6NX9FUW0J" localSheetId="8" hidden="1">#REF!</definedName>
    <definedName name="BExGU2G9OPRZRIU9YGF6NX9FUW0J" localSheetId="10" hidden="1">#REF!</definedName>
    <definedName name="BExGU2G9OPRZRIU9YGF6NX9FUW0J" localSheetId="7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hidden="1">#REF!</definedName>
    <definedName name="BExGU6HTKLRZO8UOI3DTAM5RFDBA" localSheetId="9" hidden="1">#REF!</definedName>
    <definedName name="BExGU6HTKLRZO8UOI3DTAM5RFDBA" localSheetId="6" hidden="1">#REF!</definedName>
    <definedName name="BExGU6HTKLRZO8UOI3DTAM5RFDBA" localSheetId="8" hidden="1">#REF!</definedName>
    <definedName name="BExGU6HTKLRZO8UOI3DTAM5RFDBA" localSheetId="10" hidden="1">#REF!</definedName>
    <definedName name="BExGU6HTKLRZO8UOI3DTAM5RFDBA" localSheetId="7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hidden="1">#REF!</definedName>
    <definedName name="BExGUDDZXFFQHAF4UZF8ZB1HO7H6" localSheetId="9" hidden="1">#REF!</definedName>
    <definedName name="BExGUDDZXFFQHAF4UZF8ZB1HO7H6" localSheetId="6" hidden="1">#REF!</definedName>
    <definedName name="BExGUDDZXFFQHAF4UZF8ZB1HO7H6" localSheetId="8" hidden="1">#REF!</definedName>
    <definedName name="BExGUDDZXFFQHAF4UZF8ZB1HO7H6" localSheetId="10" hidden="1">#REF!</definedName>
    <definedName name="BExGUDDZXFFQHAF4UZF8ZB1HO7H6" localSheetId="7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hidden="1">#REF!</definedName>
    <definedName name="BExGUIBXBRHGM97ZX6GBA4ZDQ79C" localSheetId="9" hidden="1">#REF!</definedName>
    <definedName name="BExGUIBXBRHGM97ZX6GBA4ZDQ79C" localSheetId="6" hidden="1">#REF!</definedName>
    <definedName name="BExGUIBXBRHGM97ZX6GBA4ZDQ79C" localSheetId="8" hidden="1">#REF!</definedName>
    <definedName name="BExGUIBXBRHGM97ZX6GBA4ZDQ79C" localSheetId="10" hidden="1">#REF!</definedName>
    <definedName name="BExGUIBXBRHGM97ZX6GBA4ZDQ79C" localSheetId="7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hidden="1">#REF!</definedName>
    <definedName name="BExGUM8D91UNPCOO4TKP9FGX85TF" localSheetId="9" hidden="1">#REF!</definedName>
    <definedName name="BExGUM8D91UNPCOO4TKP9FGX85TF" localSheetId="6" hidden="1">#REF!</definedName>
    <definedName name="BExGUM8D91UNPCOO4TKP9FGX85TF" localSheetId="8" hidden="1">#REF!</definedName>
    <definedName name="BExGUM8D91UNPCOO4TKP9FGX85TF" localSheetId="10" hidden="1">#REF!</definedName>
    <definedName name="BExGUM8D91UNPCOO4TKP9FGX85TF" localSheetId="7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hidden="1">#REF!</definedName>
    <definedName name="BExGUQF9N9FKI7S0H30WUAEB5LPD" localSheetId="9" hidden="1">#REF!</definedName>
    <definedName name="BExGUQF9N9FKI7S0H30WUAEB5LPD" localSheetId="6" hidden="1">#REF!</definedName>
    <definedName name="BExGUQF9N9FKI7S0H30WUAEB5LPD" localSheetId="8" hidden="1">#REF!</definedName>
    <definedName name="BExGUQF9N9FKI7S0H30WUAEB5LPD" localSheetId="10" hidden="1">#REF!</definedName>
    <definedName name="BExGUQF9N9FKI7S0H30WUAEB5LPD" localSheetId="7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hidden="1">#REF!</definedName>
    <definedName name="BExGUR6BA03XPBK60SQUW197GJ5X" localSheetId="9" hidden="1">#REF!</definedName>
    <definedName name="BExGUR6BA03XPBK60SQUW197GJ5X" localSheetId="6" hidden="1">#REF!</definedName>
    <definedName name="BExGUR6BA03XPBK60SQUW197GJ5X" localSheetId="8" hidden="1">#REF!</definedName>
    <definedName name="BExGUR6BA03XPBK60SQUW197GJ5X" localSheetId="10" hidden="1">#REF!</definedName>
    <definedName name="BExGUR6BA03XPBK60SQUW197GJ5X" localSheetId="7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hidden="1">#REF!</definedName>
    <definedName name="BExGUVDE0K966CA20KN65F326IBA" localSheetId="9" hidden="1">#REF!</definedName>
    <definedName name="BExGUVDE0K966CA20KN65F326IBA" localSheetId="8" hidden="1">#REF!</definedName>
    <definedName name="BExGUVDE0K966CA20KN65F326IBA" localSheetId="10" hidden="1">#REF!</definedName>
    <definedName name="BExGUVDE0K966CA20KN65F326IBA" localSheetId="7" hidden="1">#REF!</definedName>
    <definedName name="BExGUVDE0K966CA20KN65F326IBA" localSheetId="11" hidden="1">#REF!</definedName>
    <definedName name="BExGUVDE0K966CA20KN65F326IBA" localSheetId="12" hidden="1">#REF!</definedName>
    <definedName name="BExGUVDE0K966CA20KN65F326IBA" hidden="1">#REF!</definedName>
    <definedName name="BExGUVIP60TA4B7X2PFGMBFUSKGX" localSheetId="9" hidden="1">#REF!</definedName>
    <definedName name="BExGUVIP60TA4B7X2PFGMBFUSKGX" localSheetId="6" hidden="1">#REF!</definedName>
    <definedName name="BExGUVIP60TA4B7X2PFGMBFUSKGX" localSheetId="8" hidden="1">#REF!</definedName>
    <definedName name="BExGUVIP60TA4B7X2PFGMBFUSKGX" localSheetId="10" hidden="1">#REF!</definedName>
    <definedName name="BExGUVIP60TA4B7X2PFGMBFUSKGX" localSheetId="7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hidden="1">#REF!</definedName>
    <definedName name="BExGUZKF06F209XL1IZWVJEQ82EE" localSheetId="9" hidden="1">#REF!</definedName>
    <definedName name="BExGUZKF06F209XL1IZWVJEQ82EE" localSheetId="6" hidden="1">#REF!</definedName>
    <definedName name="BExGUZKF06F209XL1IZWVJEQ82EE" localSheetId="8" hidden="1">#REF!</definedName>
    <definedName name="BExGUZKF06F209XL1IZWVJEQ82EE" localSheetId="10" hidden="1">#REF!</definedName>
    <definedName name="BExGUZKF06F209XL1IZWVJEQ82EE" localSheetId="7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hidden="1">#REF!</definedName>
    <definedName name="BExGV2EVT380QHD4AP2RL9MR8L5L" localSheetId="9" hidden="1">#REF!</definedName>
    <definedName name="BExGV2EVT380QHD4AP2RL9MR8L5L" localSheetId="6" hidden="1">#REF!</definedName>
    <definedName name="BExGV2EVT380QHD4AP2RL9MR8L5L" localSheetId="8" hidden="1">#REF!</definedName>
    <definedName name="BExGV2EVT380QHD4AP2RL9MR8L5L" localSheetId="10" hidden="1">#REF!</definedName>
    <definedName name="BExGV2EVT380QHD4AP2RL9MR8L5L" localSheetId="7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hidden="1">#REF!</definedName>
    <definedName name="BExGV4NVN9KBLA14SOD5M7JEE632" hidden="1">'[3]Bud Mth'!$I$9:$J$9</definedName>
    <definedName name="BExGVSCA3HCP1IVDZ0IAS8KEGOX0" localSheetId="9" hidden="1">#REF!</definedName>
    <definedName name="BExGVSCA3HCP1IVDZ0IAS8KEGOX0" localSheetId="8" hidden="1">#REF!</definedName>
    <definedName name="BExGVSCA3HCP1IVDZ0IAS8KEGOX0" localSheetId="10" hidden="1">#REF!</definedName>
    <definedName name="BExGVSCA3HCP1IVDZ0IAS8KEGOX0" localSheetId="7" hidden="1">#REF!</definedName>
    <definedName name="BExGVSCA3HCP1IVDZ0IAS8KEGOX0" localSheetId="11" hidden="1">#REF!</definedName>
    <definedName name="BExGVSCA3HCP1IVDZ0IAS8KEGOX0" localSheetId="12" hidden="1">#REF!</definedName>
    <definedName name="BExGVSCA3HCP1IVDZ0IAS8KEGOX0" hidden="1">#REF!</definedName>
    <definedName name="BExGVV6OOLDQ3TXZK51TTF3YX0WN" localSheetId="9" hidden="1">#REF!</definedName>
    <definedName name="BExGVV6OOLDQ3TXZK51TTF3YX0WN" localSheetId="6" hidden="1">#REF!</definedName>
    <definedName name="BExGVV6OOLDQ3TXZK51TTF3YX0WN" localSheetId="8" hidden="1">#REF!</definedName>
    <definedName name="BExGVV6OOLDQ3TXZK51TTF3YX0WN" localSheetId="10" hidden="1">#REF!</definedName>
    <definedName name="BExGVV6OOLDQ3TXZK51TTF3YX0WN" localSheetId="7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hidden="1">#REF!</definedName>
    <definedName name="BExGW0KVS7U0C87XFZ78QW991IEV" localSheetId="9" hidden="1">#REF!</definedName>
    <definedName name="BExGW0KVS7U0C87XFZ78QW991IEV" localSheetId="6" hidden="1">#REF!</definedName>
    <definedName name="BExGW0KVS7U0C87XFZ78QW991IEV" localSheetId="8" hidden="1">#REF!</definedName>
    <definedName name="BExGW0KVS7U0C87XFZ78QW991IEV" localSheetId="10" hidden="1">#REF!</definedName>
    <definedName name="BExGW0KVS7U0C87XFZ78QW991IEV" localSheetId="7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hidden="1">#REF!</definedName>
    <definedName name="BExGW2Z7AMPG6H9EXA9ML6EZVGGA" localSheetId="9" hidden="1">#REF!</definedName>
    <definedName name="BExGW2Z7AMPG6H9EXA9ML6EZVGGA" localSheetId="6" hidden="1">#REF!</definedName>
    <definedName name="BExGW2Z7AMPG6H9EXA9ML6EZVGGA" localSheetId="8" hidden="1">#REF!</definedName>
    <definedName name="BExGW2Z7AMPG6H9EXA9ML6EZVGGA" localSheetId="10" hidden="1">#REF!</definedName>
    <definedName name="BExGW2Z7AMPG6H9EXA9ML6EZVGGA" localSheetId="7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hidden="1">#REF!</definedName>
    <definedName name="BExGWABG5VT5XO1A196RK61AXA8C" localSheetId="9" hidden="1">#REF!</definedName>
    <definedName name="BExGWABG5VT5XO1A196RK61AXA8C" localSheetId="6" hidden="1">#REF!</definedName>
    <definedName name="BExGWABG5VT5XO1A196RK61AXA8C" localSheetId="8" hidden="1">#REF!</definedName>
    <definedName name="BExGWABG5VT5XO1A196RK61AXA8C" localSheetId="10" hidden="1">#REF!</definedName>
    <definedName name="BExGWABG5VT5XO1A196RK61AXA8C" localSheetId="7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hidden="1">#REF!</definedName>
    <definedName name="BExGWEO0JDG84NYLEAV5NSOAGMJZ" localSheetId="9" hidden="1">#REF!</definedName>
    <definedName name="BExGWEO0JDG84NYLEAV5NSOAGMJZ" localSheetId="6" hidden="1">#REF!</definedName>
    <definedName name="BExGWEO0JDG84NYLEAV5NSOAGMJZ" localSheetId="8" hidden="1">#REF!</definedName>
    <definedName name="BExGWEO0JDG84NYLEAV5NSOAGMJZ" localSheetId="10" hidden="1">#REF!</definedName>
    <definedName name="BExGWEO0JDG84NYLEAV5NSOAGMJZ" localSheetId="7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hidden="1">#REF!</definedName>
    <definedName name="BExGWLEOC70Z8QAJTPT2PDHTNM4L" localSheetId="9" hidden="1">#REF!</definedName>
    <definedName name="BExGWLEOC70Z8QAJTPT2PDHTNM4L" localSheetId="6" hidden="1">#REF!</definedName>
    <definedName name="BExGWLEOC70Z8QAJTPT2PDHTNM4L" localSheetId="8" hidden="1">#REF!</definedName>
    <definedName name="BExGWLEOC70Z8QAJTPT2PDHTNM4L" localSheetId="10" hidden="1">#REF!</definedName>
    <definedName name="BExGWLEOC70Z8QAJTPT2PDHTNM4L" localSheetId="7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hidden="1">#REF!</definedName>
    <definedName name="BExGWNCXLCRTLBVMTXYJ5PHQI6SS" localSheetId="9" hidden="1">#REF!</definedName>
    <definedName name="BExGWNCXLCRTLBVMTXYJ5PHQI6SS" localSheetId="6" hidden="1">#REF!</definedName>
    <definedName name="BExGWNCXLCRTLBVMTXYJ5PHQI6SS" localSheetId="8" hidden="1">#REF!</definedName>
    <definedName name="BExGWNCXLCRTLBVMTXYJ5PHQI6SS" localSheetId="10" hidden="1">#REF!</definedName>
    <definedName name="BExGWNCXLCRTLBVMTXYJ5PHQI6SS" localSheetId="7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hidden="1">#REF!</definedName>
    <definedName name="BExGWQNKX6U55XS50K72Y3WLJ462" localSheetId="9" hidden="1">#REF!</definedName>
    <definedName name="BExGWQNKX6U55XS50K72Y3WLJ462" localSheetId="8" hidden="1">#REF!</definedName>
    <definedName name="BExGWQNKX6U55XS50K72Y3WLJ462" localSheetId="10" hidden="1">#REF!</definedName>
    <definedName name="BExGWQNKX6U55XS50K72Y3WLJ462" localSheetId="7" hidden="1">#REF!</definedName>
    <definedName name="BExGWQNKX6U55XS50K72Y3WLJ462" localSheetId="11" hidden="1">#REF!</definedName>
    <definedName name="BExGWQNKX6U55XS50K72Y3WLJ462" localSheetId="12" hidden="1">#REF!</definedName>
    <definedName name="BExGWQNKX6U55XS50K72Y3WLJ462" hidden="1">#REF!</definedName>
    <definedName name="BExGX6U988MCFIGDA1282F92U9AA" localSheetId="9" hidden="1">#REF!</definedName>
    <definedName name="BExGX6U988MCFIGDA1282F92U9AA" localSheetId="6" hidden="1">#REF!</definedName>
    <definedName name="BExGX6U988MCFIGDA1282F92U9AA" localSheetId="8" hidden="1">#REF!</definedName>
    <definedName name="BExGX6U988MCFIGDA1282F92U9AA" localSheetId="10" hidden="1">#REF!</definedName>
    <definedName name="BExGX6U988MCFIGDA1282F92U9AA" localSheetId="7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hidden="1">#REF!</definedName>
    <definedName name="BExGX7FTB1CKAT5HUW6H531FIY6I" localSheetId="9" hidden="1">#REF!</definedName>
    <definedName name="BExGX7FTB1CKAT5HUW6H531FIY6I" localSheetId="6" hidden="1">#REF!</definedName>
    <definedName name="BExGX7FTB1CKAT5HUW6H531FIY6I" localSheetId="8" hidden="1">#REF!</definedName>
    <definedName name="BExGX7FTB1CKAT5HUW6H531FIY6I" localSheetId="10" hidden="1">#REF!</definedName>
    <definedName name="BExGX7FTB1CKAT5HUW6H531FIY6I" localSheetId="7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hidden="1">#REF!</definedName>
    <definedName name="BExGX9DVACJQIZ4GH6YAD2A7F70O" localSheetId="9" hidden="1">#REF!</definedName>
    <definedName name="BExGX9DVACJQIZ4GH6YAD2A7F70O" localSheetId="6" hidden="1">#REF!</definedName>
    <definedName name="BExGX9DVACJQIZ4GH6YAD2A7F70O" localSheetId="8" hidden="1">#REF!</definedName>
    <definedName name="BExGX9DVACJQIZ4GH6YAD2A7F70O" localSheetId="10" hidden="1">#REF!</definedName>
    <definedName name="BExGX9DVACJQIZ4GH6YAD2A7F70O" localSheetId="7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hidden="1">#REF!</definedName>
    <definedName name="BExGXDVP2S2Y8Z8Q43I78RCIK3DD" localSheetId="9" hidden="1">#REF!</definedName>
    <definedName name="BExGXDVP2S2Y8Z8Q43I78RCIK3DD" localSheetId="6" hidden="1">#REF!</definedName>
    <definedName name="BExGXDVP2S2Y8Z8Q43I78RCIK3DD" localSheetId="8" hidden="1">#REF!</definedName>
    <definedName name="BExGXDVP2S2Y8Z8Q43I78RCIK3DD" localSheetId="10" hidden="1">#REF!</definedName>
    <definedName name="BExGXDVP2S2Y8Z8Q43I78RCIK3DD" localSheetId="7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hidden="1">#REF!</definedName>
    <definedName name="BExGXJ9W5JU7TT9S0BKL5Y6VVB39" localSheetId="9" hidden="1">#REF!</definedName>
    <definedName name="BExGXJ9W5JU7TT9S0BKL5Y6VVB39" localSheetId="6" hidden="1">#REF!</definedName>
    <definedName name="BExGXJ9W5JU7TT9S0BKL5Y6VVB39" localSheetId="8" hidden="1">#REF!</definedName>
    <definedName name="BExGXJ9W5JU7TT9S0BKL5Y6VVB39" localSheetId="10" hidden="1">#REF!</definedName>
    <definedName name="BExGXJ9W5JU7TT9S0BKL5Y6VVB39" localSheetId="7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hidden="1">#REF!</definedName>
    <definedName name="BExGXP9PLH9HGLX6X9E31SFWH8E0" hidden="1">'[2]Reco Sheet for Fcast'!$J$2:$K$2</definedName>
    <definedName name="BExGXWB73RJ4BASBQTQ8EY0EC1EB" localSheetId="9" hidden="1">#REF!</definedName>
    <definedName name="BExGXWB73RJ4BASBQTQ8EY0EC1EB" localSheetId="6" hidden="1">#REF!</definedName>
    <definedName name="BExGXWB73RJ4BASBQTQ8EY0EC1EB" localSheetId="8" hidden="1">#REF!</definedName>
    <definedName name="BExGXWB73RJ4BASBQTQ8EY0EC1EB" localSheetId="10" hidden="1">#REF!</definedName>
    <definedName name="BExGXWB73RJ4BASBQTQ8EY0EC1EB" localSheetId="7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hidden="1">#REF!</definedName>
    <definedName name="BExGXZ0ABB43C7SMRKZHWOSU9EQX" localSheetId="9" hidden="1">#REF!</definedName>
    <definedName name="BExGXZ0ABB43C7SMRKZHWOSU9EQX" localSheetId="6" hidden="1">#REF!</definedName>
    <definedName name="BExGXZ0ABB43C7SMRKZHWOSU9EQX" localSheetId="8" hidden="1">#REF!</definedName>
    <definedName name="BExGXZ0ABB43C7SMRKZHWOSU9EQX" localSheetId="10" hidden="1">#REF!</definedName>
    <definedName name="BExGXZ0ABB43C7SMRKZHWOSU9EQX" localSheetId="7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hidden="1">#REF!</definedName>
    <definedName name="BExGY6SU3SYVCJ3AG2ITY59SAZ5A" localSheetId="9" hidden="1">#REF!</definedName>
    <definedName name="BExGY6SU3SYVCJ3AG2ITY59SAZ5A" localSheetId="6" hidden="1">#REF!</definedName>
    <definedName name="BExGY6SU3SYVCJ3AG2ITY59SAZ5A" localSheetId="8" hidden="1">#REF!</definedName>
    <definedName name="BExGY6SU3SYVCJ3AG2ITY59SAZ5A" localSheetId="10" hidden="1">#REF!</definedName>
    <definedName name="BExGY6SU3SYVCJ3AG2ITY59SAZ5A" localSheetId="7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hidden="1">#REF!</definedName>
    <definedName name="BExGY6YA4P5KMY2VHT0DYK3YTFAX" localSheetId="9" hidden="1">#REF!</definedName>
    <definedName name="BExGY6YA4P5KMY2VHT0DYK3YTFAX" localSheetId="6" hidden="1">#REF!</definedName>
    <definedName name="BExGY6YA4P5KMY2VHT0DYK3YTFAX" localSheetId="8" hidden="1">#REF!</definedName>
    <definedName name="BExGY6YA4P5KMY2VHT0DYK3YTFAX" localSheetId="10" hidden="1">#REF!</definedName>
    <definedName name="BExGY6YA4P5KMY2VHT0DYK3YTFAX" localSheetId="7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hidden="1">#REF!</definedName>
    <definedName name="BExGY8G88PVVRYHPHRPJZFSX6HSC" localSheetId="9" hidden="1">#REF!</definedName>
    <definedName name="BExGY8G88PVVRYHPHRPJZFSX6HSC" localSheetId="6" hidden="1">#REF!</definedName>
    <definedName name="BExGY8G88PVVRYHPHRPJZFSX6HSC" localSheetId="8" hidden="1">#REF!</definedName>
    <definedName name="BExGY8G88PVVRYHPHRPJZFSX6HSC" localSheetId="10" hidden="1">#REF!</definedName>
    <definedName name="BExGY8G88PVVRYHPHRPJZFSX6HSC" localSheetId="7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hidden="1">#REF!</definedName>
    <definedName name="BExGYC718HTZ80PNKYPVIYGRJVF6" localSheetId="9" hidden="1">#REF!</definedName>
    <definedName name="BExGYC718HTZ80PNKYPVIYGRJVF6" localSheetId="6" hidden="1">#REF!</definedName>
    <definedName name="BExGYC718HTZ80PNKYPVIYGRJVF6" localSheetId="8" hidden="1">#REF!</definedName>
    <definedName name="BExGYC718HTZ80PNKYPVIYGRJVF6" localSheetId="10" hidden="1">#REF!</definedName>
    <definedName name="BExGYC718HTZ80PNKYPVIYGRJVF6" localSheetId="7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hidden="1">#REF!</definedName>
    <definedName name="BExGYCNATXZY2FID93B17YWIPPRD" localSheetId="9" hidden="1">#REF!</definedName>
    <definedName name="BExGYCNATXZY2FID93B17YWIPPRD" localSheetId="6" hidden="1">#REF!</definedName>
    <definedName name="BExGYCNATXZY2FID93B17YWIPPRD" localSheetId="8" hidden="1">#REF!</definedName>
    <definedName name="BExGYCNATXZY2FID93B17YWIPPRD" localSheetId="10" hidden="1">#REF!</definedName>
    <definedName name="BExGYCNATXZY2FID93B17YWIPPRD" localSheetId="7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hidden="1">#REF!</definedName>
    <definedName name="BExGYDOY2FFLXMNYU6VV9FVDVZW3" localSheetId="9" hidden="1">#REF!</definedName>
    <definedName name="BExGYDOY2FFLXMNYU6VV9FVDVZW3" localSheetId="8" hidden="1">#REF!</definedName>
    <definedName name="BExGYDOY2FFLXMNYU6VV9FVDVZW3" localSheetId="10" hidden="1">#REF!</definedName>
    <definedName name="BExGYDOY2FFLXMNYU6VV9FVDVZW3" localSheetId="7" hidden="1">#REF!</definedName>
    <definedName name="BExGYDOY2FFLXMNYU6VV9FVDVZW3" localSheetId="11" hidden="1">#REF!</definedName>
    <definedName name="BExGYDOY2FFLXMNYU6VV9FVDVZW3" localSheetId="12" hidden="1">#REF!</definedName>
    <definedName name="BExGYDOY2FFLXMNYU6VV9FVDVZW3" hidden="1">#REF!</definedName>
    <definedName name="BExGYGJJJ3BBCQAOA51WHP01HN73" localSheetId="9" hidden="1">#REF!</definedName>
    <definedName name="BExGYGJJJ3BBCQAOA51WHP01HN73" localSheetId="6" hidden="1">#REF!</definedName>
    <definedName name="BExGYGJJJ3BBCQAOA51WHP01HN73" localSheetId="8" hidden="1">#REF!</definedName>
    <definedName name="BExGYGJJJ3BBCQAOA51WHP01HN73" localSheetId="10" hidden="1">#REF!</definedName>
    <definedName name="BExGYGJJJ3BBCQAOA51WHP01HN73" localSheetId="7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hidden="1">#REF!</definedName>
    <definedName name="BExGYJE09NMFU592QN78WBPFJH50" localSheetId="9" hidden="1">#REF!</definedName>
    <definedName name="BExGYJE09NMFU592QN78WBPFJH50" localSheetId="6" hidden="1">#REF!</definedName>
    <definedName name="BExGYJE09NMFU592QN78WBPFJH50" localSheetId="8" hidden="1">#REF!</definedName>
    <definedName name="BExGYJE09NMFU592QN78WBPFJH50" localSheetId="10" hidden="1">#REF!</definedName>
    <definedName name="BExGYJE09NMFU592QN78WBPFJH50" localSheetId="7" hidden="1">#REF!</definedName>
    <definedName name="BExGYJE09NMFU592QN78WBPFJH50" localSheetId="11" hidden="1">#REF!</definedName>
    <definedName name="BExGYJE09NMFU592QN78WBPFJH50" localSheetId="12" hidden="1">#REF!</definedName>
    <definedName name="BExGYJE09NMFU592QN78WBPFJH50" hidden="1">#REF!</definedName>
    <definedName name="BExGYOS6TV2C72PLRFU8RP1I58GY" localSheetId="9" hidden="1">#REF!</definedName>
    <definedName name="BExGYOS6TV2C72PLRFU8RP1I58GY" localSheetId="6" hidden="1">#REF!</definedName>
    <definedName name="BExGYOS6TV2C72PLRFU8RP1I58GY" localSheetId="8" hidden="1">#REF!</definedName>
    <definedName name="BExGYOS6TV2C72PLRFU8RP1I58GY" localSheetId="10" hidden="1">#REF!</definedName>
    <definedName name="BExGYOS6TV2C72PLRFU8RP1I58GY" localSheetId="7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hidden="1">#REF!</definedName>
    <definedName name="BExGYZF6NJ8J8TCF9W5RBAABK369" localSheetId="9" hidden="1">#REF!</definedName>
    <definedName name="BExGYZF6NJ8J8TCF9W5RBAABK369" localSheetId="8" hidden="1">#REF!</definedName>
    <definedName name="BExGYZF6NJ8J8TCF9W5RBAABK369" localSheetId="10" hidden="1">#REF!</definedName>
    <definedName name="BExGYZF6NJ8J8TCF9W5RBAABK369" localSheetId="7" hidden="1">#REF!</definedName>
    <definedName name="BExGYZF6NJ8J8TCF9W5RBAABK369" localSheetId="11" hidden="1">#REF!</definedName>
    <definedName name="BExGYZF6NJ8J8TCF9W5RBAABK369" localSheetId="12" hidden="1">#REF!</definedName>
    <definedName name="BExGYZF6NJ8J8TCF9W5RBAABK369" hidden="1">#REF!</definedName>
    <definedName name="BExGZJ78ZWZCVHZ3BKEKFJZ6MAEO" localSheetId="9" hidden="1">#REF!</definedName>
    <definedName name="BExGZJ78ZWZCVHZ3BKEKFJZ6MAEO" localSheetId="6" hidden="1">#REF!</definedName>
    <definedName name="BExGZJ78ZWZCVHZ3BKEKFJZ6MAEO" localSheetId="8" hidden="1">#REF!</definedName>
    <definedName name="BExGZJ78ZWZCVHZ3BKEKFJZ6MAEO" localSheetId="10" hidden="1">#REF!</definedName>
    <definedName name="BExGZJ78ZWZCVHZ3BKEKFJZ6MAEO" localSheetId="7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hidden="1">#REF!</definedName>
    <definedName name="BExGZOLH2QV73J3M9IWDDPA62TP4" localSheetId="9" hidden="1">#REF!</definedName>
    <definedName name="BExGZOLH2QV73J3M9IWDDPA62TP4" localSheetId="6" hidden="1">#REF!</definedName>
    <definedName name="BExGZOLH2QV73J3M9IWDDPA62TP4" localSheetId="8" hidden="1">#REF!</definedName>
    <definedName name="BExGZOLH2QV73J3M9IWDDPA62TP4" localSheetId="10" hidden="1">#REF!</definedName>
    <definedName name="BExGZOLH2QV73J3M9IWDDPA62TP4" localSheetId="7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hidden="1">#REF!</definedName>
    <definedName name="BExGZP1PWGFKVVVN4YDIS22DZPCR" localSheetId="9" hidden="1">#REF!</definedName>
    <definedName name="BExGZP1PWGFKVVVN4YDIS22DZPCR" localSheetId="6" hidden="1">#REF!</definedName>
    <definedName name="BExGZP1PWGFKVVVN4YDIS22DZPCR" localSheetId="8" hidden="1">#REF!</definedName>
    <definedName name="BExGZP1PWGFKVVVN4YDIS22DZPCR" localSheetId="10" hidden="1">#REF!</definedName>
    <definedName name="BExGZP1PWGFKVVVN4YDIS22DZPCR" localSheetId="7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hidden="1">#REF!</definedName>
    <definedName name="BExGZYMVDK10COF1CY445MMWH2TK" localSheetId="9" hidden="1">#REF!</definedName>
    <definedName name="BExGZYMVDK10COF1CY445MMWH2TK" localSheetId="8" hidden="1">#REF!</definedName>
    <definedName name="BExGZYMVDK10COF1CY445MMWH2TK" localSheetId="10" hidden="1">#REF!</definedName>
    <definedName name="BExGZYMVDK10COF1CY445MMWH2TK" localSheetId="7" hidden="1">#REF!</definedName>
    <definedName name="BExGZYMVDK10COF1CY445MMWH2TK" localSheetId="11" hidden="1">#REF!</definedName>
    <definedName name="BExGZYMVDK10COF1CY445MMWH2TK" localSheetId="12" hidden="1">#REF!</definedName>
    <definedName name="BExGZYMVDK10COF1CY445MMWH2TK" hidden="1">#REF!</definedName>
    <definedName name="BExH00L21GZX5YJJGVMOAWBERLP5" localSheetId="9" hidden="1">#REF!</definedName>
    <definedName name="BExH00L21GZX5YJJGVMOAWBERLP5" localSheetId="6" hidden="1">#REF!</definedName>
    <definedName name="BExH00L21GZX5YJJGVMOAWBERLP5" localSheetId="8" hidden="1">#REF!</definedName>
    <definedName name="BExH00L21GZX5YJJGVMOAWBERLP5" localSheetId="10" hidden="1">#REF!</definedName>
    <definedName name="BExH00L21GZX5YJJGVMOAWBERLP5" localSheetId="7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hidden="1">#REF!</definedName>
    <definedName name="BExH02ZD6VAY1KQLAQYBBI6WWIZB" localSheetId="9" hidden="1">#REF!</definedName>
    <definedName name="BExH02ZD6VAY1KQLAQYBBI6WWIZB" localSheetId="6" hidden="1">#REF!</definedName>
    <definedName name="BExH02ZD6VAY1KQLAQYBBI6WWIZB" localSheetId="8" hidden="1">#REF!</definedName>
    <definedName name="BExH02ZD6VAY1KQLAQYBBI6WWIZB" localSheetId="10" hidden="1">#REF!</definedName>
    <definedName name="BExH02ZD6VAY1KQLAQYBBI6WWIZB" localSheetId="7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hidden="1">#REF!</definedName>
    <definedName name="BExH04HCMGZ4KFN8101PECX1S2FK" localSheetId="9" hidden="1">#REF!</definedName>
    <definedName name="BExH04HCMGZ4KFN8101PECX1S2FK" localSheetId="8" hidden="1">#REF!</definedName>
    <definedName name="BExH04HCMGZ4KFN8101PECX1S2FK" localSheetId="10" hidden="1">#REF!</definedName>
    <definedName name="BExH04HCMGZ4KFN8101PECX1S2FK" localSheetId="7" hidden="1">#REF!</definedName>
    <definedName name="BExH04HCMGZ4KFN8101PECX1S2FK" localSheetId="11" hidden="1">#REF!</definedName>
    <definedName name="BExH04HCMGZ4KFN8101PECX1S2FK" localSheetId="12" hidden="1">#REF!</definedName>
    <definedName name="BExH04HCMGZ4KFN8101PECX1S2FK" hidden="1">#REF!</definedName>
    <definedName name="BExH08Z6LQCGGSGSAILMHX4X7JMD" localSheetId="9" hidden="1">#REF!</definedName>
    <definedName name="BExH08Z6LQCGGSGSAILMHX4X7JMD" localSheetId="6" hidden="1">#REF!</definedName>
    <definedName name="BExH08Z6LQCGGSGSAILMHX4X7JMD" localSheetId="8" hidden="1">#REF!</definedName>
    <definedName name="BExH08Z6LQCGGSGSAILMHX4X7JMD" localSheetId="10" hidden="1">#REF!</definedName>
    <definedName name="BExH08Z6LQCGGSGSAILMHX4X7JMD" localSheetId="7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hidden="1">#REF!</definedName>
    <definedName name="BExH09VINWGY7QSDNGT9BDVKS3JQ" localSheetId="9" hidden="1">#REF!</definedName>
    <definedName name="BExH09VINWGY7QSDNGT9BDVKS3JQ" localSheetId="8" hidden="1">#REF!</definedName>
    <definedName name="BExH09VINWGY7QSDNGT9BDVKS3JQ" localSheetId="10" hidden="1">#REF!</definedName>
    <definedName name="BExH09VINWGY7QSDNGT9BDVKS3JQ" localSheetId="7" hidden="1">#REF!</definedName>
    <definedName name="BExH09VINWGY7QSDNGT9BDVKS3JQ" localSheetId="11" hidden="1">#REF!</definedName>
    <definedName name="BExH09VINWGY7QSDNGT9BDVKS3JQ" localSheetId="12" hidden="1">#REF!</definedName>
    <definedName name="BExH09VINWGY7QSDNGT9BDVKS3JQ" hidden="1">#REF!</definedName>
    <definedName name="BExH0KT9Z8HEVRRQRGQ8YHXRLIJA" localSheetId="9" hidden="1">#REF!</definedName>
    <definedName name="BExH0KT9Z8HEVRRQRGQ8YHXRLIJA" localSheetId="6" hidden="1">#REF!</definedName>
    <definedName name="BExH0KT9Z8HEVRRQRGQ8YHXRLIJA" localSheetId="8" hidden="1">#REF!</definedName>
    <definedName name="BExH0KT9Z8HEVRRQRGQ8YHXRLIJA" localSheetId="10" hidden="1">#REF!</definedName>
    <definedName name="BExH0KT9Z8HEVRRQRGQ8YHXRLIJA" localSheetId="7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hidden="1">#REF!</definedName>
    <definedName name="BExH0M0FDN12YBOCKL3XL2Z7T7Y8" localSheetId="9" hidden="1">#REF!</definedName>
    <definedName name="BExH0M0FDN12YBOCKL3XL2Z7T7Y8" localSheetId="6" hidden="1">#REF!</definedName>
    <definedName name="BExH0M0FDN12YBOCKL3XL2Z7T7Y8" localSheetId="8" hidden="1">#REF!</definedName>
    <definedName name="BExH0M0FDN12YBOCKL3XL2Z7T7Y8" localSheetId="10" hidden="1">#REF!</definedName>
    <definedName name="BExH0M0FDN12YBOCKL3XL2Z7T7Y8" localSheetId="7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hidden="1">#REF!</definedName>
    <definedName name="BExH0O9G06YPZ5TN9RYT326I1CP2" localSheetId="9" hidden="1">#REF!</definedName>
    <definedName name="BExH0O9G06YPZ5TN9RYT326I1CP2" localSheetId="6" hidden="1">#REF!</definedName>
    <definedName name="BExH0O9G06YPZ5TN9RYT326I1CP2" localSheetId="8" hidden="1">#REF!</definedName>
    <definedName name="BExH0O9G06YPZ5TN9RYT326I1CP2" localSheetId="10" hidden="1">#REF!</definedName>
    <definedName name="BExH0O9G06YPZ5TN9RYT326I1CP2" localSheetId="7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hidden="1">#REF!</definedName>
    <definedName name="BExH0WNJAKTJRCKMTX8O4KNMIIJM" localSheetId="9" hidden="1">#REF!</definedName>
    <definedName name="BExH0WNJAKTJRCKMTX8O4KNMIIJM" localSheetId="6" hidden="1">#REF!</definedName>
    <definedName name="BExH0WNJAKTJRCKMTX8O4KNMIIJM" localSheetId="8" hidden="1">#REF!</definedName>
    <definedName name="BExH0WNJAKTJRCKMTX8O4KNMIIJM" localSheetId="10" hidden="1">#REF!</definedName>
    <definedName name="BExH0WNJAKTJRCKMTX8O4KNMIIJM" localSheetId="7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hidden="1">#REF!</definedName>
    <definedName name="BExH10ECW4A0SIUYZFOQGLBIK47I" localSheetId="9" hidden="1">#REF!</definedName>
    <definedName name="BExH10ECW4A0SIUYZFOQGLBIK47I" localSheetId="8" hidden="1">#REF!</definedName>
    <definedName name="BExH10ECW4A0SIUYZFOQGLBIK47I" localSheetId="10" hidden="1">#REF!</definedName>
    <definedName name="BExH10ECW4A0SIUYZFOQGLBIK47I" localSheetId="7" hidden="1">#REF!</definedName>
    <definedName name="BExH10ECW4A0SIUYZFOQGLBIK47I" localSheetId="11" hidden="1">#REF!</definedName>
    <definedName name="BExH10ECW4A0SIUYZFOQGLBIK47I" localSheetId="12" hidden="1">#REF!</definedName>
    <definedName name="BExH10ECW4A0SIUYZFOQGLBIK47I" hidden="1">#REF!</definedName>
    <definedName name="BExH12Y4WX542WI3ZEM15AK4UM9J" localSheetId="9" hidden="1">#REF!</definedName>
    <definedName name="BExH12Y4WX542WI3ZEM15AK4UM9J" localSheetId="6" hidden="1">#REF!</definedName>
    <definedName name="BExH12Y4WX542WI3ZEM15AK4UM9J" localSheetId="8" hidden="1">#REF!</definedName>
    <definedName name="BExH12Y4WX542WI3ZEM15AK4UM9J" localSheetId="10" hidden="1">#REF!</definedName>
    <definedName name="BExH12Y4WX542WI3ZEM15AK4UM9J" localSheetId="7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hidden="1">#REF!</definedName>
    <definedName name="BExH1FDTQXR9QQ31WDB7OPXU7MPT" localSheetId="9" hidden="1">#REF!</definedName>
    <definedName name="BExH1FDTQXR9QQ31WDB7OPXU7MPT" localSheetId="6" hidden="1">#REF!</definedName>
    <definedName name="BExH1FDTQXR9QQ31WDB7OPXU7MPT" localSheetId="8" hidden="1">#REF!</definedName>
    <definedName name="BExH1FDTQXR9QQ31WDB7OPXU7MPT" localSheetId="10" hidden="1">#REF!</definedName>
    <definedName name="BExH1FDTQXR9QQ31WDB7OPXU7MPT" localSheetId="7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hidden="1">#REF!</definedName>
    <definedName name="BExH1FOMEUIJNIDJAUY0ZQFBJSY9" localSheetId="9" hidden="1">#REF!</definedName>
    <definedName name="BExH1FOMEUIJNIDJAUY0ZQFBJSY9" localSheetId="6" hidden="1">#REF!</definedName>
    <definedName name="BExH1FOMEUIJNIDJAUY0ZQFBJSY9" localSheetId="8" hidden="1">#REF!</definedName>
    <definedName name="BExH1FOMEUIJNIDJAUY0ZQFBJSY9" localSheetId="10" hidden="1">#REF!</definedName>
    <definedName name="BExH1FOMEUIJNIDJAUY0ZQFBJSY9" localSheetId="7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hidden="1">#REF!</definedName>
    <definedName name="BExH1IDQM8I99T9BKP4XNASNIKR8" localSheetId="9" hidden="1">#REF!</definedName>
    <definedName name="BExH1IDQM8I99T9BKP4XNASNIKR8" localSheetId="8" hidden="1">#REF!</definedName>
    <definedName name="BExH1IDQM8I99T9BKP4XNASNIKR8" localSheetId="10" hidden="1">#REF!</definedName>
    <definedName name="BExH1IDQM8I99T9BKP4XNASNIKR8" localSheetId="7" hidden="1">#REF!</definedName>
    <definedName name="BExH1IDQM8I99T9BKP4XNASNIKR8" localSheetId="11" hidden="1">#REF!</definedName>
    <definedName name="BExH1IDQM8I99T9BKP4XNASNIKR8" localSheetId="12" hidden="1">#REF!</definedName>
    <definedName name="BExH1IDQM8I99T9BKP4XNASNIKR8" hidden="1">#REF!</definedName>
    <definedName name="BExH1JFFHEBFX9BWJMNIA3N66R3Z" localSheetId="9" hidden="1">#REF!</definedName>
    <definedName name="BExH1JFFHEBFX9BWJMNIA3N66R3Z" localSheetId="6" hidden="1">#REF!</definedName>
    <definedName name="BExH1JFFHEBFX9BWJMNIA3N66R3Z" localSheetId="8" hidden="1">#REF!</definedName>
    <definedName name="BExH1JFFHEBFX9BWJMNIA3N66R3Z" localSheetId="10" hidden="1">#REF!</definedName>
    <definedName name="BExH1JFFHEBFX9BWJMNIA3N66R3Z" localSheetId="7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hidden="1">#REF!</definedName>
    <definedName name="BExH1N0WDSCUTNOWE7TUZP6LOS0Q" localSheetId="9" hidden="1">#REF!</definedName>
    <definedName name="BExH1N0WDSCUTNOWE7TUZP6LOS0Q" localSheetId="8" hidden="1">#REF!</definedName>
    <definedName name="BExH1N0WDSCUTNOWE7TUZP6LOS0Q" localSheetId="10" hidden="1">#REF!</definedName>
    <definedName name="BExH1N0WDSCUTNOWE7TUZP6LOS0Q" localSheetId="7" hidden="1">#REF!</definedName>
    <definedName name="BExH1N0WDSCUTNOWE7TUZP6LOS0Q" localSheetId="11" hidden="1">#REF!</definedName>
    <definedName name="BExH1N0WDSCUTNOWE7TUZP6LOS0Q" localSheetId="12" hidden="1">#REF!</definedName>
    <definedName name="BExH1N0WDSCUTNOWE7TUZP6LOS0Q" hidden="1">#REF!</definedName>
    <definedName name="BExH1Z0GIUSVTF2H1G1I3PDGBNK2" localSheetId="9" hidden="1">#REF!</definedName>
    <definedName name="BExH1Z0GIUSVTF2H1G1I3PDGBNK2" localSheetId="6" hidden="1">#REF!</definedName>
    <definedName name="BExH1Z0GIUSVTF2H1G1I3PDGBNK2" localSheetId="8" hidden="1">#REF!</definedName>
    <definedName name="BExH1Z0GIUSVTF2H1G1I3PDGBNK2" localSheetId="10" hidden="1">#REF!</definedName>
    <definedName name="BExH1Z0GIUSVTF2H1G1I3PDGBNK2" localSheetId="7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hidden="1">#REF!</definedName>
    <definedName name="BExH225UTM6S9FW4MUDZS7F1PQSH" localSheetId="9" hidden="1">#REF!</definedName>
    <definedName name="BExH225UTM6S9FW4MUDZS7F1PQSH" localSheetId="6" hidden="1">#REF!</definedName>
    <definedName name="BExH225UTM6S9FW4MUDZS7F1PQSH" localSheetId="8" hidden="1">#REF!</definedName>
    <definedName name="BExH225UTM6S9FW4MUDZS7F1PQSH" localSheetId="10" hidden="1">#REF!</definedName>
    <definedName name="BExH225UTM6S9FW4MUDZS7F1PQSH" localSheetId="7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hidden="1">#REF!</definedName>
    <definedName name="BExH23271RF7AYZ542KHQTH68GQ7" localSheetId="9" hidden="1">#REF!</definedName>
    <definedName name="BExH23271RF7AYZ542KHQTH68GQ7" localSheetId="6" hidden="1">#REF!</definedName>
    <definedName name="BExH23271RF7AYZ542KHQTH68GQ7" localSheetId="8" hidden="1">#REF!</definedName>
    <definedName name="BExH23271RF7AYZ542KHQTH68GQ7" localSheetId="10" hidden="1">#REF!</definedName>
    <definedName name="BExH23271RF7AYZ542KHQTH68GQ7" localSheetId="7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hidden="1">#REF!</definedName>
    <definedName name="BExH2DEEO5YJEYEI3IYRHYF5MAPJ" localSheetId="9" hidden="1">#REF!</definedName>
    <definedName name="BExH2DEEO5YJEYEI3IYRHYF5MAPJ" localSheetId="8" hidden="1">#REF!</definedName>
    <definedName name="BExH2DEEO5YJEYEI3IYRHYF5MAPJ" localSheetId="10" hidden="1">#REF!</definedName>
    <definedName name="BExH2DEEO5YJEYEI3IYRHYF5MAPJ" localSheetId="7" hidden="1">#REF!</definedName>
    <definedName name="BExH2DEEO5YJEYEI3IYRHYF5MAPJ" localSheetId="11" hidden="1">#REF!</definedName>
    <definedName name="BExH2DEEO5YJEYEI3IYRHYF5MAPJ" localSheetId="12" hidden="1">#REF!</definedName>
    <definedName name="BExH2DEEO5YJEYEI3IYRHYF5MAPJ" hidden="1">#REF!</definedName>
    <definedName name="BExH2GJQR4JALNB314RY0LDI49VH" localSheetId="9" hidden="1">#REF!</definedName>
    <definedName name="BExH2GJQR4JALNB314RY0LDI49VH" localSheetId="6" hidden="1">#REF!</definedName>
    <definedName name="BExH2GJQR4JALNB314RY0LDI49VH" localSheetId="8" hidden="1">#REF!</definedName>
    <definedName name="BExH2GJQR4JALNB314RY0LDI49VH" localSheetId="10" hidden="1">#REF!</definedName>
    <definedName name="BExH2GJQR4JALNB314RY0LDI49VH" localSheetId="7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hidden="1">#REF!</definedName>
    <definedName name="BExH2JZR49T7644JFVE7B3N7RZM9" localSheetId="9" hidden="1">#REF!</definedName>
    <definedName name="BExH2JZR49T7644JFVE7B3N7RZM9" localSheetId="6" hidden="1">#REF!</definedName>
    <definedName name="BExH2JZR49T7644JFVE7B3N7RZM9" localSheetId="8" hidden="1">#REF!</definedName>
    <definedName name="BExH2JZR49T7644JFVE7B3N7RZM9" localSheetId="10" hidden="1">#REF!</definedName>
    <definedName name="BExH2JZR49T7644JFVE7B3N7RZM9" localSheetId="7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hidden="1">#REF!</definedName>
    <definedName name="BExH2WKXV8X5S2GSBBTWGI0NLNAH" localSheetId="9" hidden="1">#REF!</definedName>
    <definedName name="BExH2WKXV8X5S2GSBBTWGI0NLNAH" localSheetId="6" hidden="1">#REF!</definedName>
    <definedName name="BExH2WKXV8X5S2GSBBTWGI0NLNAH" localSheetId="8" hidden="1">#REF!</definedName>
    <definedName name="BExH2WKXV8X5S2GSBBTWGI0NLNAH" localSheetId="10" hidden="1">#REF!</definedName>
    <definedName name="BExH2WKXV8X5S2GSBBTWGI0NLNAH" localSheetId="7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hidden="1">#REF!</definedName>
    <definedName name="BExH2XS1UFYFGU0S0EBXX90W2WE8" localSheetId="9" hidden="1">#REF!</definedName>
    <definedName name="BExH2XS1UFYFGU0S0EBXX90W2WE8" localSheetId="6" hidden="1">#REF!</definedName>
    <definedName name="BExH2XS1UFYFGU0S0EBXX90W2WE8" localSheetId="8" hidden="1">#REF!</definedName>
    <definedName name="BExH2XS1UFYFGU0S0EBXX90W2WE8" localSheetId="10" hidden="1">#REF!</definedName>
    <definedName name="BExH2XS1UFYFGU0S0EBXX90W2WE8" localSheetId="7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hidden="1">#REF!</definedName>
    <definedName name="BExH2XS2TND9SB0GC295R4FP6K5Y" localSheetId="9" hidden="1">#REF!</definedName>
    <definedName name="BExH2XS2TND9SB0GC295R4FP6K5Y" localSheetId="6" hidden="1">#REF!</definedName>
    <definedName name="BExH2XS2TND9SB0GC295R4FP6K5Y" localSheetId="8" hidden="1">#REF!</definedName>
    <definedName name="BExH2XS2TND9SB0GC295R4FP6K5Y" localSheetId="10" hidden="1">#REF!</definedName>
    <definedName name="BExH2XS2TND9SB0GC295R4FP6K5Y" localSheetId="7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hidden="1">#REF!</definedName>
    <definedName name="BExH2ZA0SZ4SSITL50NA8LZ3OEX6" localSheetId="9" hidden="1">#REF!</definedName>
    <definedName name="BExH2ZA0SZ4SSITL50NA8LZ3OEX6" localSheetId="6" hidden="1">#REF!</definedName>
    <definedName name="BExH2ZA0SZ4SSITL50NA8LZ3OEX6" localSheetId="8" hidden="1">#REF!</definedName>
    <definedName name="BExH2ZA0SZ4SSITL50NA8LZ3OEX6" localSheetId="10" hidden="1">#REF!</definedName>
    <definedName name="BExH2ZA0SZ4SSITL50NA8LZ3OEX6" localSheetId="7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hidden="1">#REF!</definedName>
    <definedName name="BExH31Z3JNVJPESWKXHILGXZHP2M" localSheetId="9" hidden="1">#REF!</definedName>
    <definedName name="BExH31Z3JNVJPESWKXHILGXZHP2M" localSheetId="6" hidden="1">#REF!</definedName>
    <definedName name="BExH31Z3JNVJPESWKXHILGXZHP2M" localSheetId="8" hidden="1">#REF!</definedName>
    <definedName name="BExH31Z3JNVJPESWKXHILGXZHP2M" localSheetId="10" hidden="1">#REF!</definedName>
    <definedName name="BExH31Z3JNVJPESWKXHILGXZHP2M" localSheetId="7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hidden="1">#REF!</definedName>
    <definedName name="BExH37TLURRTF1YO0TUV9JOJ0C78" localSheetId="9" hidden="1">#REF!</definedName>
    <definedName name="BExH37TLURRTF1YO0TUV9JOJ0C78" localSheetId="8" hidden="1">#REF!</definedName>
    <definedName name="BExH37TLURRTF1YO0TUV9JOJ0C78" localSheetId="10" hidden="1">#REF!</definedName>
    <definedName name="BExH37TLURRTF1YO0TUV9JOJ0C78" localSheetId="7" hidden="1">#REF!</definedName>
    <definedName name="BExH37TLURRTF1YO0TUV9JOJ0C78" localSheetId="11" hidden="1">#REF!</definedName>
    <definedName name="BExH37TLURRTF1YO0TUV9JOJ0C78" localSheetId="12" hidden="1">#REF!</definedName>
    <definedName name="BExH37TLURRTF1YO0TUV9JOJ0C78" hidden="1">#REF!</definedName>
    <definedName name="BExH3E9HZ3QJCDZW7WI7YACFQCHE" localSheetId="9" hidden="1">#REF!</definedName>
    <definedName name="BExH3E9HZ3QJCDZW7WI7YACFQCHE" localSheetId="6" hidden="1">#REF!</definedName>
    <definedName name="BExH3E9HZ3QJCDZW7WI7YACFQCHE" localSheetId="8" hidden="1">#REF!</definedName>
    <definedName name="BExH3E9HZ3QJCDZW7WI7YACFQCHE" localSheetId="10" hidden="1">#REF!</definedName>
    <definedName name="BExH3E9HZ3QJCDZW7WI7YACFQCHE" localSheetId="7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hidden="1">#REF!</definedName>
    <definedName name="BExH3IRB6764RQ5HBYRLH6XCT29X" localSheetId="9" hidden="1">#REF!</definedName>
    <definedName name="BExH3IRB6764RQ5HBYRLH6XCT29X" localSheetId="6" hidden="1">#REF!</definedName>
    <definedName name="BExH3IRB6764RQ5HBYRLH6XCT29X" localSheetId="8" hidden="1">#REF!</definedName>
    <definedName name="BExH3IRB6764RQ5HBYRLH6XCT29X" localSheetId="10" hidden="1">#REF!</definedName>
    <definedName name="BExH3IRB6764RQ5HBYRLH6XCT29X" localSheetId="7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hidden="1">#REF!</definedName>
    <definedName name="BExIG2U8V6RSB47SXLCQG3Q68YRO" localSheetId="9" hidden="1">#REF!</definedName>
    <definedName name="BExIG2U8V6RSB47SXLCQG3Q68YRO" localSheetId="6" hidden="1">#REF!</definedName>
    <definedName name="BExIG2U8V6RSB47SXLCQG3Q68YRO" localSheetId="8" hidden="1">#REF!</definedName>
    <definedName name="BExIG2U8V6RSB47SXLCQG3Q68YRO" localSheetId="10" hidden="1">#REF!</definedName>
    <definedName name="BExIG2U8V6RSB47SXLCQG3Q68YRO" localSheetId="7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hidden="1">#REF!</definedName>
    <definedName name="BExIG5JDFDNKGLHGNDY7U8KIF9NT" localSheetId="9" hidden="1">'[4]AMI P &amp; L'!#REF!</definedName>
    <definedName name="BExIG5JDFDNKGLHGNDY7U8KIF9NT" localSheetId="8" hidden="1">'[4]AMI P &amp; L'!#REF!</definedName>
    <definedName name="BExIG5JDFDNKGLHGNDY7U8KIF9NT" localSheetId="10" hidden="1">'[4]AMI P &amp; L'!#REF!</definedName>
    <definedName name="BExIG5JDFDNKGLHGNDY7U8KIF9NT" localSheetId="7" hidden="1">'[4]AMI P &amp; L'!#REF!</definedName>
    <definedName name="BExIG5JDFDNKGLHGNDY7U8KIF9NT" localSheetId="11" hidden="1">'[4]AMI P &amp; L'!#REF!</definedName>
    <definedName name="BExIG5JDFDNKGLHGNDY7U8KIF9NT" localSheetId="12" hidden="1">'[4]AMI P &amp; L'!#REF!</definedName>
    <definedName name="BExIG5JDFDNKGLHGNDY7U8KIF9NT" hidden="1">'[4]AMI P &amp; L'!#REF!</definedName>
    <definedName name="BExIGJBO8R13LV7CZ7C1YCP974NN" localSheetId="9" hidden="1">#REF!</definedName>
    <definedName name="BExIGJBO8R13LV7CZ7C1YCP974NN" localSheetId="6" hidden="1">#REF!</definedName>
    <definedName name="BExIGJBO8R13LV7CZ7C1YCP974NN" localSheetId="8" hidden="1">#REF!</definedName>
    <definedName name="BExIGJBO8R13LV7CZ7C1YCP974NN" localSheetId="10" hidden="1">#REF!</definedName>
    <definedName name="BExIGJBO8R13LV7CZ7C1YCP974NN" localSheetId="7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hidden="1">#REF!</definedName>
    <definedName name="BExIGWT86FPOEYTI8GXCGU5Y3KGK" localSheetId="9" hidden="1">#REF!</definedName>
    <definedName name="BExIGWT86FPOEYTI8GXCGU5Y3KGK" localSheetId="6" hidden="1">#REF!</definedName>
    <definedName name="BExIGWT86FPOEYTI8GXCGU5Y3KGK" localSheetId="8" hidden="1">#REF!</definedName>
    <definedName name="BExIGWT86FPOEYTI8GXCGU5Y3KGK" localSheetId="10" hidden="1">#REF!</definedName>
    <definedName name="BExIGWT86FPOEYTI8GXCGU5Y3KGK" localSheetId="7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hidden="1">#REF!</definedName>
    <definedName name="BExIHBHXA7E7VUTBVHXXXCH3A5CL" localSheetId="9" hidden="1">#REF!</definedName>
    <definedName name="BExIHBHXA7E7VUTBVHXXXCH3A5CL" localSheetId="6" hidden="1">#REF!</definedName>
    <definedName name="BExIHBHXA7E7VUTBVHXXXCH3A5CL" localSheetId="8" hidden="1">#REF!</definedName>
    <definedName name="BExIHBHXA7E7VUTBVHXXXCH3A5CL" localSheetId="10" hidden="1">#REF!</definedName>
    <definedName name="BExIHBHXA7E7VUTBVHXXXCH3A5CL" localSheetId="7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hidden="1">#REF!</definedName>
    <definedName name="BExIHPQCQTGEW8QOJVIQ4VX0P6DX" localSheetId="9" hidden="1">#REF!</definedName>
    <definedName name="BExIHPQCQTGEW8QOJVIQ4VX0P6DX" localSheetId="6" hidden="1">#REF!</definedName>
    <definedName name="BExIHPQCQTGEW8QOJVIQ4VX0P6DX" localSheetId="8" hidden="1">#REF!</definedName>
    <definedName name="BExIHPQCQTGEW8QOJVIQ4VX0P6DX" localSheetId="10" hidden="1">#REF!</definedName>
    <definedName name="BExIHPQCQTGEW8QOJVIQ4VX0P6DX" localSheetId="7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hidden="1">#REF!</definedName>
    <definedName name="BExII1KN91Q7DLW0UB7W2TJ5ACT9" localSheetId="9" hidden="1">#REF!</definedName>
    <definedName name="BExII1KN91Q7DLW0UB7W2TJ5ACT9" localSheetId="6" hidden="1">#REF!</definedName>
    <definedName name="BExII1KN91Q7DLW0UB7W2TJ5ACT9" localSheetId="8" hidden="1">#REF!</definedName>
    <definedName name="BExII1KN91Q7DLW0UB7W2TJ5ACT9" localSheetId="10" hidden="1">#REF!</definedName>
    <definedName name="BExII1KN91Q7DLW0UB7W2TJ5ACT9" localSheetId="7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hidden="1">#REF!</definedName>
    <definedName name="BExII50LI8I0CDOOZEMIVHVA2V95" localSheetId="9" hidden="1">#REF!</definedName>
    <definedName name="BExII50LI8I0CDOOZEMIVHVA2V95" localSheetId="6" hidden="1">#REF!</definedName>
    <definedName name="BExII50LI8I0CDOOZEMIVHVA2V95" localSheetId="8" hidden="1">#REF!</definedName>
    <definedName name="BExII50LI8I0CDOOZEMIVHVA2V95" localSheetId="10" hidden="1">#REF!</definedName>
    <definedName name="BExII50LI8I0CDOOZEMIVHVA2V95" localSheetId="7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hidden="1">#REF!</definedName>
    <definedName name="BExIIRXZ4ILQ2WWPRUWCMMSL1DLM" localSheetId="9" hidden="1">#REF!</definedName>
    <definedName name="BExIIRXZ4ILQ2WWPRUWCMMSL1DLM" localSheetId="8" hidden="1">#REF!</definedName>
    <definedName name="BExIIRXZ4ILQ2WWPRUWCMMSL1DLM" localSheetId="10" hidden="1">#REF!</definedName>
    <definedName name="BExIIRXZ4ILQ2WWPRUWCMMSL1DLM" localSheetId="7" hidden="1">#REF!</definedName>
    <definedName name="BExIIRXZ4ILQ2WWPRUWCMMSL1DLM" localSheetId="11" hidden="1">#REF!</definedName>
    <definedName name="BExIIRXZ4ILQ2WWPRUWCMMSL1DLM" localSheetId="12" hidden="1">#REF!</definedName>
    <definedName name="BExIIRXZ4ILQ2WWPRUWCMMSL1DLM" hidden="1">#REF!</definedName>
    <definedName name="BExIIVZOOUUQ08Q7KUUUZD0JVL8M" localSheetId="9" hidden="1">#REF!</definedName>
    <definedName name="BExIIVZOOUUQ08Q7KUUUZD0JVL8M" localSheetId="8" hidden="1">#REF!</definedName>
    <definedName name="BExIIVZOOUUQ08Q7KUUUZD0JVL8M" localSheetId="10" hidden="1">#REF!</definedName>
    <definedName name="BExIIVZOOUUQ08Q7KUUUZD0JVL8M" localSheetId="7" hidden="1">#REF!</definedName>
    <definedName name="BExIIVZOOUUQ08Q7KUUUZD0JVL8M" localSheetId="11" hidden="1">#REF!</definedName>
    <definedName name="BExIIVZOOUUQ08Q7KUUUZD0JVL8M" localSheetId="12" hidden="1">#REF!</definedName>
    <definedName name="BExIIVZOOUUQ08Q7KUUUZD0JVL8M" hidden="1">#REF!</definedName>
    <definedName name="BExIIXMY38TQD12CVV4S57L3I809" localSheetId="9" hidden="1">#REF!</definedName>
    <definedName name="BExIIXMY38TQD12CVV4S57L3I809" localSheetId="6" hidden="1">#REF!</definedName>
    <definedName name="BExIIXMY38TQD12CVV4S57L3I809" localSheetId="8" hidden="1">#REF!</definedName>
    <definedName name="BExIIXMY38TQD12CVV4S57L3I809" localSheetId="10" hidden="1">#REF!</definedName>
    <definedName name="BExIIXMY38TQD12CVV4S57L3I809" localSheetId="7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hidden="1">#REF!</definedName>
    <definedName name="BExIIY37NEVU2LGS1JE4VR9AN6W4" localSheetId="9" hidden="1">#REF!</definedName>
    <definedName name="BExIIY37NEVU2LGS1JE4VR9AN6W4" localSheetId="6" hidden="1">#REF!</definedName>
    <definedName name="BExIIY37NEVU2LGS1JE4VR9AN6W4" localSheetId="8" hidden="1">#REF!</definedName>
    <definedName name="BExIIY37NEVU2LGS1JE4VR9AN6W4" localSheetId="10" hidden="1">#REF!</definedName>
    <definedName name="BExIIY37NEVU2LGS1JE4VR9AN6W4" localSheetId="7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hidden="1">#REF!</definedName>
    <definedName name="BExIIYJAGXR8TPZ1KCYM7EGJ79UW" localSheetId="9" hidden="1">#REF!</definedName>
    <definedName name="BExIIYJAGXR8TPZ1KCYM7EGJ79UW" localSheetId="6" hidden="1">#REF!</definedName>
    <definedName name="BExIIYJAGXR8TPZ1KCYM7EGJ79UW" localSheetId="8" hidden="1">#REF!</definedName>
    <definedName name="BExIIYJAGXR8TPZ1KCYM7EGJ79UW" localSheetId="10" hidden="1">#REF!</definedName>
    <definedName name="BExIIYJAGXR8TPZ1KCYM7EGJ79UW" localSheetId="7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hidden="1">#REF!</definedName>
    <definedName name="BExIJ3160YCWGAVEU0208ZGXXG3P" localSheetId="9" hidden="1">#REF!</definedName>
    <definedName name="BExIJ3160YCWGAVEU0208ZGXXG3P" localSheetId="6" hidden="1">#REF!</definedName>
    <definedName name="BExIJ3160YCWGAVEU0208ZGXXG3P" localSheetId="8" hidden="1">#REF!</definedName>
    <definedName name="BExIJ3160YCWGAVEU0208ZGXXG3P" localSheetId="10" hidden="1">#REF!</definedName>
    <definedName name="BExIJ3160YCWGAVEU0208ZGXXG3P" localSheetId="7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hidden="1">#REF!</definedName>
    <definedName name="BExIJ84RF7H0K96AW7Y3HHX95GKW" localSheetId="9" hidden="1">#REF!</definedName>
    <definedName name="BExIJ84RF7H0K96AW7Y3HHX95GKW" localSheetId="8" hidden="1">#REF!</definedName>
    <definedName name="BExIJ84RF7H0K96AW7Y3HHX95GKW" localSheetId="10" hidden="1">#REF!</definedName>
    <definedName name="BExIJ84RF7H0K96AW7Y3HHX95GKW" localSheetId="7" hidden="1">#REF!</definedName>
    <definedName name="BExIJ84RF7H0K96AW7Y3HHX95GKW" localSheetId="11" hidden="1">#REF!</definedName>
    <definedName name="BExIJ84RF7H0K96AW7Y3HHX95GKW" localSheetId="12" hidden="1">#REF!</definedName>
    <definedName name="BExIJ84RF7H0K96AW7Y3HHX95GKW" hidden="1">#REF!</definedName>
    <definedName name="BExIJFGZJ5ED9D6KAY4PGQYLELAX" localSheetId="9" hidden="1">#REF!</definedName>
    <definedName name="BExIJFGZJ5ED9D6KAY4PGQYLELAX" localSheetId="6" hidden="1">#REF!</definedName>
    <definedName name="BExIJFGZJ5ED9D6KAY4PGQYLELAX" localSheetId="8" hidden="1">#REF!</definedName>
    <definedName name="BExIJFGZJ5ED9D6KAY4PGQYLELAX" localSheetId="10" hidden="1">#REF!</definedName>
    <definedName name="BExIJFGZJ5ED9D6KAY4PGQYLELAX" localSheetId="7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hidden="1">#REF!</definedName>
    <definedName name="BExIJQ3XPPSZ585U2ER0RSSC71PK" localSheetId="9" hidden="1">#REF!</definedName>
    <definedName name="BExIJQ3XPPSZ585U2ER0RSSC71PK" localSheetId="6" hidden="1">#REF!</definedName>
    <definedName name="BExIJQ3XPPSZ585U2ER0RSSC71PK" localSheetId="8" hidden="1">#REF!</definedName>
    <definedName name="BExIJQ3XPPSZ585U2ER0RSSC71PK" localSheetId="10" hidden="1">#REF!</definedName>
    <definedName name="BExIJQ3XPPSZ585U2ER0RSSC71PK" localSheetId="7" hidden="1">#REF!</definedName>
    <definedName name="BExIJQ3XPPSZ585U2ER0RSSC71PK" localSheetId="11" hidden="1">#REF!</definedName>
    <definedName name="BExIJQ3XPPSZ585U2ER0RSSC71PK" localSheetId="12" hidden="1">#REF!</definedName>
    <definedName name="BExIJQ3XPPSZ585U2ER0RSSC71PK" hidden="1">#REF!</definedName>
    <definedName name="BExIJQK80ZEKSTV62E59AYJYUNLI" localSheetId="9" hidden="1">#REF!</definedName>
    <definedName name="BExIJQK80ZEKSTV62E59AYJYUNLI" localSheetId="6" hidden="1">#REF!</definedName>
    <definedName name="BExIJQK80ZEKSTV62E59AYJYUNLI" localSheetId="8" hidden="1">#REF!</definedName>
    <definedName name="BExIJQK80ZEKSTV62E59AYJYUNLI" localSheetId="10" hidden="1">#REF!</definedName>
    <definedName name="BExIJQK80ZEKSTV62E59AYJYUNLI" localSheetId="7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hidden="1">#REF!</definedName>
    <definedName name="BExIJRLX3M0YQLU1D5Y9V7HM5QNM" localSheetId="9" hidden="1">#REF!</definedName>
    <definedName name="BExIJRLX3M0YQLU1D5Y9V7HM5QNM" localSheetId="6" hidden="1">#REF!</definedName>
    <definedName name="BExIJRLX3M0YQLU1D5Y9V7HM5QNM" localSheetId="8" hidden="1">#REF!</definedName>
    <definedName name="BExIJRLX3M0YQLU1D5Y9V7HM5QNM" localSheetId="10" hidden="1">#REF!</definedName>
    <definedName name="BExIJRLX3M0YQLU1D5Y9V7HM5QNM" localSheetId="7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hidden="1">#REF!</definedName>
    <definedName name="BExIJU07KGZI9PHSNN9ODB8M4CUN" localSheetId="9" hidden="1">#REF!</definedName>
    <definedName name="BExIJU07KGZI9PHSNN9ODB8M4CUN" localSheetId="8" hidden="1">#REF!</definedName>
    <definedName name="BExIJU07KGZI9PHSNN9ODB8M4CUN" localSheetId="10" hidden="1">#REF!</definedName>
    <definedName name="BExIJU07KGZI9PHSNN9ODB8M4CUN" localSheetId="7" hidden="1">#REF!</definedName>
    <definedName name="BExIJU07KGZI9PHSNN9ODB8M4CUN" localSheetId="11" hidden="1">#REF!</definedName>
    <definedName name="BExIJU07KGZI9PHSNN9ODB8M4CUN" localSheetId="12" hidden="1">#REF!</definedName>
    <definedName name="BExIJU07KGZI9PHSNN9ODB8M4CUN" hidden="1">#REF!</definedName>
    <definedName name="BExIJV22J0QA7286KNPMHO1ZUCB3" localSheetId="9" hidden="1">#REF!</definedName>
    <definedName name="BExIJV22J0QA7286KNPMHO1ZUCB3" localSheetId="6" hidden="1">#REF!</definedName>
    <definedName name="BExIJV22J0QA7286KNPMHO1ZUCB3" localSheetId="8" hidden="1">#REF!</definedName>
    <definedName name="BExIJV22J0QA7286KNPMHO1ZUCB3" localSheetId="10" hidden="1">#REF!</definedName>
    <definedName name="BExIJV22J0QA7286KNPMHO1ZUCB3" localSheetId="7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hidden="1">#REF!</definedName>
    <definedName name="BExIJVI6OC7B6ZE9V4PAOYZXKNER" localSheetId="9" hidden="1">#REF!</definedName>
    <definedName name="BExIJVI6OC7B6ZE9V4PAOYZXKNER" localSheetId="6" hidden="1">#REF!</definedName>
    <definedName name="BExIJVI6OC7B6ZE9V4PAOYZXKNER" localSheetId="8" hidden="1">#REF!</definedName>
    <definedName name="BExIJVI6OC7B6ZE9V4PAOYZXKNER" localSheetId="10" hidden="1">#REF!</definedName>
    <definedName name="BExIJVI6OC7B6ZE9V4PAOYZXKNER" localSheetId="7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hidden="1">#REF!</definedName>
    <definedName name="BExIJWK0NGTGQ4X7D5VIVXD14JHI" localSheetId="9" hidden="1">#REF!</definedName>
    <definedName name="BExIJWK0NGTGQ4X7D5VIVXD14JHI" localSheetId="6" hidden="1">#REF!</definedName>
    <definedName name="BExIJWK0NGTGQ4X7D5VIVXD14JHI" localSheetId="8" hidden="1">#REF!</definedName>
    <definedName name="BExIJWK0NGTGQ4X7D5VIVXD14JHI" localSheetId="10" hidden="1">#REF!</definedName>
    <definedName name="BExIJWK0NGTGQ4X7D5VIVXD14JHI" localSheetId="7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hidden="1">#REF!</definedName>
    <definedName name="BExIJWPCIYINEJUTXU74VK7WG031" localSheetId="9" hidden="1">#REF!</definedName>
    <definedName name="BExIJWPCIYINEJUTXU74VK7WG031" localSheetId="6" hidden="1">#REF!</definedName>
    <definedName name="BExIJWPCIYINEJUTXU74VK7WG031" localSheetId="8" hidden="1">#REF!</definedName>
    <definedName name="BExIJWPCIYINEJUTXU74VK7WG031" localSheetId="10" hidden="1">#REF!</definedName>
    <definedName name="BExIJWPCIYINEJUTXU74VK7WG031" localSheetId="7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hidden="1">#REF!</definedName>
    <definedName name="BExIK7CGQS2B8BVWBEP2KKWMVHK9" hidden="1">'[3]Bud Mth'!$J$2:$K$2</definedName>
    <definedName name="BExIK9L9LK9TN82BD5N4561UUPT0" localSheetId="9" hidden="1">#REF!</definedName>
    <definedName name="BExIK9L9LK9TN82BD5N4561UUPT0" localSheetId="8" hidden="1">#REF!</definedName>
    <definedName name="BExIK9L9LK9TN82BD5N4561UUPT0" localSheetId="10" hidden="1">#REF!</definedName>
    <definedName name="BExIK9L9LK9TN82BD5N4561UUPT0" localSheetId="7" hidden="1">#REF!</definedName>
    <definedName name="BExIK9L9LK9TN82BD5N4561UUPT0" localSheetId="11" hidden="1">#REF!</definedName>
    <definedName name="BExIK9L9LK9TN82BD5N4561UUPT0" localSheetId="12" hidden="1">#REF!</definedName>
    <definedName name="BExIK9L9LK9TN82BD5N4561UUPT0" hidden="1">#REF!</definedName>
    <definedName name="BExIKBZM0MD3CVYI0HQE2HJQDXCA" localSheetId="9" hidden="1">#REF!</definedName>
    <definedName name="BExIKBZM0MD3CVYI0HQE2HJQDXCA" localSheetId="8" hidden="1">#REF!</definedName>
    <definedName name="BExIKBZM0MD3CVYI0HQE2HJQDXCA" localSheetId="10" hidden="1">#REF!</definedName>
    <definedName name="BExIKBZM0MD3CVYI0HQE2HJQDXCA" localSheetId="7" hidden="1">#REF!</definedName>
    <definedName name="BExIKBZM0MD3CVYI0HQE2HJQDXCA" localSheetId="11" hidden="1">#REF!</definedName>
    <definedName name="BExIKBZM0MD3CVYI0HQE2HJQDXCA" localSheetId="12" hidden="1">#REF!</definedName>
    <definedName name="BExIKBZM0MD3CVYI0HQE2HJQDXCA" hidden="1">#REF!</definedName>
    <definedName name="BExIKHTXLQ3C6PPW2YPYVS2A6XD6" localSheetId="9" hidden="1">#REF!</definedName>
    <definedName name="BExIKHTXLQ3C6PPW2YPYVS2A6XD6" localSheetId="8" hidden="1">#REF!</definedName>
    <definedName name="BExIKHTXLQ3C6PPW2YPYVS2A6XD6" localSheetId="10" hidden="1">#REF!</definedName>
    <definedName name="BExIKHTXLQ3C6PPW2YPYVS2A6XD6" localSheetId="7" hidden="1">#REF!</definedName>
    <definedName name="BExIKHTXLQ3C6PPW2YPYVS2A6XD6" localSheetId="11" hidden="1">#REF!</definedName>
    <definedName name="BExIKHTXLQ3C6PPW2YPYVS2A6XD6" localSheetId="12" hidden="1">#REF!</definedName>
    <definedName name="BExIKHTXLQ3C6PPW2YPYVS2A6XD6" hidden="1">#REF!</definedName>
    <definedName name="BExIKHTXPZR5A8OHB6HDP6QWDHAD" localSheetId="9" hidden="1">#REF!</definedName>
    <definedName name="BExIKHTXPZR5A8OHB6HDP6QWDHAD" localSheetId="6" hidden="1">#REF!</definedName>
    <definedName name="BExIKHTXPZR5A8OHB6HDP6QWDHAD" localSheetId="8" hidden="1">#REF!</definedName>
    <definedName name="BExIKHTXPZR5A8OHB6HDP6QWDHAD" localSheetId="10" hidden="1">#REF!</definedName>
    <definedName name="BExIKHTXPZR5A8OHB6HDP6QWDHAD" localSheetId="7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hidden="1">#REF!</definedName>
    <definedName name="BExIKMMJOETSAXJYY1SIKM58LMA2" localSheetId="9" hidden="1">#REF!</definedName>
    <definedName name="BExIKMMJOETSAXJYY1SIKM58LMA2" localSheetId="6" hidden="1">#REF!</definedName>
    <definedName name="BExIKMMJOETSAXJYY1SIKM58LMA2" localSheetId="8" hidden="1">#REF!</definedName>
    <definedName name="BExIKMMJOETSAXJYY1SIKM58LMA2" localSheetId="10" hidden="1">#REF!</definedName>
    <definedName name="BExIKMMJOETSAXJYY1SIKM58LMA2" localSheetId="7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hidden="1">#REF!</definedName>
    <definedName name="BExIKN2SLYNFHS9SQHJSB0NE57OF" hidden="1">'[2]Reco Sheet for Fcast'!$I$6:$J$6</definedName>
    <definedName name="BExIKRF6AQ6VOO9KCIWSM6FY8M7D" localSheetId="9" hidden="1">#REF!</definedName>
    <definedName name="BExIKRF6AQ6VOO9KCIWSM6FY8M7D" localSheetId="6" hidden="1">#REF!</definedName>
    <definedName name="BExIKRF6AQ6VOO9KCIWSM6FY8M7D" localSheetId="8" hidden="1">#REF!</definedName>
    <definedName name="BExIKRF6AQ6VOO9KCIWSM6FY8M7D" localSheetId="10" hidden="1">#REF!</definedName>
    <definedName name="BExIKRF6AQ6VOO9KCIWSM6FY8M7D" localSheetId="7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hidden="1">#REF!</definedName>
    <definedName name="BExIKTYZESFT3LC0ASFMFKSE0D1X" localSheetId="9" hidden="1">#REF!</definedName>
    <definedName name="BExIKTYZESFT3LC0ASFMFKSE0D1X" localSheetId="6" hidden="1">#REF!</definedName>
    <definedName name="BExIKTYZESFT3LC0ASFMFKSE0D1X" localSheetId="8" hidden="1">#REF!</definedName>
    <definedName name="BExIKTYZESFT3LC0ASFMFKSE0D1X" localSheetId="10" hidden="1">#REF!</definedName>
    <definedName name="BExIKTYZESFT3LC0ASFMFKSE0D1X" localSheetId="7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hidden="1">#REF!</definedName>
    <definedName name="BExIKXVA6M8K0PTRYAGXS666L335" localSheetId="9" hidden="1">#REF!</definedName>
    <definedName name="BExIKXVA6M8K0PTRYAGXS666L335" localSheetId="6" hidden="1">#REF!</definedName>
    <definedName name="BExIKXVA6M8K0PTRYAGXS666L335" localSheetId="8" hidden="1">#REF!</definedName>
    <definedName name="BExIKXVA6M8K0PTRYAGXS666L335" localSheetId="10" hidden="1">#REF!</definedName>
    <definedName name="BExIKXVA6M8K0PTRYAGXS666L335" localSheetId="7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hidden="1">#REF!</definedName>
    <definedName name="BExIL0PMZ2SXK9R6MLP43KBU1J2P" localSheetId="9" hidden="1">#REF!</definedName>
    <definedName name="BExIL0PMZ2SXK9R6MLP43KBU1J2P" localSheetId="6" hidden="1">#REF!</definedName>
    <definedName name="BExIL0PMZ2SXK9R6MLP43KBU1J2P" localSheetId="8" hidden="1">#REF!</definedName>
    <definedName name="BExIL0PMZ2SXK9R6MLP43KBU1J2P" localSheetId="10" hidden="1">#REF!</definedName>
    <definedName name="BExIL0PMZ2SXK9R6MLP43KBU1J2P" localSheetId="7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hidden="1">#REF!</definedName>
    <definedName name="BExIL2D433Q6FO89722GTVJL3F8V" localSheetId="9" hidden="1">#REF!</definedName>
    <definedName name="BExIL2D433Q6FO89722GTVJL3F8V" localSheetId="8" hidden="1">#REF!</definedName>
    <definedName name="BExIL2D433Q6FO89722GTVJL3F8V" localSheetId="10" hidden="1">#REF!</definedName>
    <definedName name="BExIL2D433Q6FO89722GTVJL3F8V" localSheetId="7" hidden="1">#REF!</definedName>
    <definedName name="BExIL2D433Q6FO89722GTVJL3F8V" localSheetId="11" hidden="1">#REF!</definedName>
    <definedName name="BExIL2D433Q6FO89722GTVJL3F8V" localSheetId="12" hidden="1">#REF!</definedName>
    <definedName name="BExIL2D433Q6FO89722GTVJL3F8V" hidden="1">#REF!</definedName>
    <definedName name="BExILAAXRTRAD18K74M6MGUEEPUM" localSheetId="9" hidden="1">#REF!</definedName>
    <definedName name="BExILAAXRTRAD18K74M6MGUEEPUM" localSheetId="6" hidden="1">#REF!</definedName>
    <definedName name="BExILAAXRTRAD18K74M6MGUEEPUM" localSheetId="8" hidden="1">#REF!</definedName>
    <definedName name="BExILAAXRTRAD18K74M6MGUEEPUM" localSheetId="10" hidden="1">#REF!</definedName>
    <definedName name="BExILAAXRTRAD18K74M6MGUEEPUM" localSheetId="7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hidden="1">#REF!</definedName>
    <definedName name="BExILG5F338C0FFLMVOKMKF8X5ZP" localSheetId="9" hidden="1">#REF!</definedName>
    <definedName name="BExILG5F338C0FFLMVOKMKF8X5ZP" localSheetId="6" hidden="1">#REF!</definedName>
    <definedName name="BExILG5F338C0FFLMVOKMKF8X5ZP" localSheetId="8" hidden="1">#REF!</definedName>
    <definedName name="BExILG5F338C0FFLMVOKMKF8X5ZP" localSheetId="10" hidden="1">#REF!</definedName>
    <definedName name="BExILG5F338C0FFLMVOKMKF8X5ZP" localSheetId="7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hidden="1">#REF!</definedName>
    <definedName name="BExILGQTQM0HOD0BJI90YO7GOIN3" localSheetId="9" hidden="1">#REF!</definedName>
    <definedName name="BExILGQTQM0HOD0BJI90YO7GOIN3" localSheetId="6" hidden="1">#REF!</definedName>
    <definedName name="BExILGQTQM0HOD0BJI90YO7GOIN3" localSheetId="8" hidden="1">#REF!</definedName>
    <definedName name="BExILGQTQM0HOD0BJI90YO7GOIN3" localSheetId="10" hidden="1">#REF!</definedName>
    <definedName name="BExILGQTQM0HOD0BJI90YO7GOIN3" localSheetId="7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hidden="1">#REF!</definedName>
    <definedName name="BExILTHIEYYOIUWRZ5LLF1T70AJ7" hidden="1">'[2]Reco Sheet for Fcast'!$I$10:$J$10</definedName>
    <definedName name="BExIM9DBUB7ZGF4B20FVUO9QGOX2" localSheetId="9" hidden="1">#REF!</definedName>
    <definedName name="BExIM9DBUB7ZGF4B20FVUO9QGOX2" localSheetId="6" hidden="1">#REF!</definedName>
    <definedName name="BExIM9DBUB7ZGF4B20FVUO9QGOX2" localSheetId="8" hidden="1">#REF!</definedName>
    <definedName name="BExIM9DBUB7ZGF4B20FVUO9QGOX2" localSheetId="10" hidden="1">#REF!</definedName>
    <definedName name="BExIM9DBUB7ZGF4B20FVUO9QGOX2" localSheetId="7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hidden="1">#REF!</definedName>
    <definedName name="BExIMGK9Z94TFPWWZFMD10HV0IF6" localSheetId="9" hidden="1">#REF!</definedName>
    <definedName name="BExIMGK9Z94TFPWWZFMD10HV0IF6" localSheetId="6" hidden="1">#REF!</definedName>
    <definedName name="BExIMGK9Z94TFPWWZFMD10HV0IF6" localSheetId="8" hidden="1">#REF!</definedName>
    <definedName name="BExIMGK9Z94TFPWWZFMD10HV0IF6" localSheetId="10" hidden="1">#REF!</definedName>
    <definedName name="BExIMGK9Z94TFPWWZFMD10HV0IF6" localSheetId="7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hidden="1">#REF!</definedName>
    <definedName name="BExIMNR83ZD9BEO38CAKDHC70UDK" localSheetId="9" hidden="1">#REF!</definedName>
    <definedName name="BExIMNR83ZD9BEO38CAKDHC70UDK" localSheetId="8" hidden="1">#REF!</definedName>
    <definedName name="BExIMNR83ZD9BEO38CAKDHC70UDK" localSheetId="10" hidden="1">#REF!</definedName>
    <definedName name="BExIMNR83ZD9BEO38CAKDHC70UDK" localSheetId="7" hidden="1">#REF!</definedName>
    <definedName name="BExIMNR83ZD9BEO38CAKDHC70UDK" localSheetId="11" hidden="1">#REF!</definedName>
    <definedName name="BExIMNR83ZD9BEO38CAKDHC70UDK" localSheetId="12" hidden="1">#REF!</definedName>
    <definedName name="BExIMNR83ZD9BEO38CAKDHC70UDK" hidden="1">#REF!</definedName>
    <definedName name="BExIMPEGKG18TELVC33T4OQTNBWC" localSheetId="9" hidden="1">#REF!</definedName>
    <definedName name="BExIMPEGKG18TELVC33T4OQTNBWC" localSheetId="6" hidden="1">#REF!</definedName>
    <definedName name="BExIMPEGKG18TELVC33T4OQTNBWC" localSheetId="8" hidden="1">#REF!</definedName>
    <definedName name="BExIMPEGKG18TELVC33T4OQTNBWC" localSheetId="10" hidden="1">#REF!</definedName>
    <definedName name="BExIMPEGKG18TELVC33T4OQTNBWC" localSheetId="7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hidden="1">#REF!</definedName>
    <definedName name="BExIN255I6ZAKBLLKE6S7FM3IQAQ" localSheetId="9" hidden="1">#REF!</definedName>
    <definedName name="BExIN255I6ZAKBLLKE6S7FM3IQAQ" localSheetId="8" hidden="1">#REF!</definedName>
    <definedName name="BExIN255I6ZAKBLLKE6S7FM3IQAQ" localSheetId="10" hidden="1">#REF!</definedName>
    <definedName name="BExIN255I6ZAKBLLKE6S7FM3IQAQ" localSheetId="7" hidden="1">#REF!</definedName>
    <definedName name="BExIN255I6ZAKBLLKE6S7FM3IQAQ" localSheetId="11" hidden="1">#REF!</definedName>
    <definedName name="BExIN255I6ZAKBLLKE6S7FM3IQAQ" localSheetId="12" hidden="1">#REF!</definedName>
    <definedName name="BExIN255I6ZAKBLLKE6S7FM3IQAQ" hidden="1">#REF!</definedName>
    <definedName name="BExIN4OR435DL1US13JQPOQK8GD5" localSheetId="9" hidden="1">#REF!</definedName>
    <definedName name="BExIN4OR435DL1US13JQPOQK8GD5" localSheetId="6" hidden="1">#REF!</definedName>
    <definedName name="BExIN4OR435DL1US13JQPOQK8GD5" localSheetId="8" hidden="1">#REF!</definedName>
    <definedName name="BExIN4OR435DL1US13JQPOQK8GD5" localSheetId="10" hidden="1">#REF!</definedName>
    <definedName name="BExIN4OR435DL1US13JQPOQK8GD5" localSheetId="7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hidden="1">#REF!</definedName>
    <definedName name="BExIN5ACO87Q5P34GNK1QC1WWACK" hidden="1">'[3]Bud Mth'!$F$6:$G$6</definedName>
    <definedName name="BExINI6A7H3KSFRFA6UBBDPKW37F" localSheetId="9" hidden="1">#REF!</definedName>
    <definedName name="BExINI6A7H3KSFRFA6UBBDPKW37F" localSheetId="6" hidden="1">#REF!</definedName>
    <definedName name="BExINI6A7H3KSFRFA6UBBDPKW37F" localSheetId="8" hidden="1">#REF!</definedName>
    <definedName name="BExINI6A7H3KSFRFA6UBBDPKW37F" localSheetId="10" hidden="1">#REF!</definedName>
    <definedName name="BExINI6A7H3KSFRFA6UBBDPKW37F" localSheetId="7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hidden="1">#REF!</definedName>
    <definedName name="BExINIMK8XC3JOBT2EXYFHHH52H0" localSheetId="9" hidden="1">#REF!</definedName>
    <definedName name="BExINIMK8XC3JOBT2EXYFHHH52H0" localSheetId="6" hidden="1">#REF!</definedName>
    <definedName name="BExINIMK8XC3JOBT2EXYFHHH52H0" localSheetId="8" hidden="1">#REF!</definedName>
    <definedName name="BExINIMK8XC3JOBT2EXYFHHH52H0" localSheetId="10" hidden="1">#REF!</definedName>
    <definedName name="BExINIMK8XC3JOBT2EXYFHHH52H0" localSheetId="7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hidden="1">#REF!</definedName>
    <definedName name="BExINLX401ZKEGWU168DS4JUM2J6" localSheetId="9" hidden="1">#REF!</definedName>
    <definedName name="BExINLX401ZKEGWU168DS4JUM2J6" localSheetId="6" hidden="1">#REF!</definedName>
    <definedName name="BExINLX401ZKEGWU168DS4JUM2J6" localSheetId="8" hidden="1">#REF!</definedName>
    <definedName name="BExINLX401ZKEGWU168DS4JUM2J6" localSheetId="10" hidden="1">#REF!</definedName>
    <definedName name="BExINLX401ZKEGWU168DS4JUM2J6" localSheetId="7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hidden="1">#REF!</definedName>
    <definedName name="BExINMYYJO1FTV1CZF6O5XCFAMQX" localSheetId="9" hidden="1">#REF!</definedName>
    <definedName name="BExINMYYJO1FTV1CZF6O5XCFAMQX" localSheetId="6" hidden="1">#REF!</definedName>
    <definedName name="BExINMYYJO1FTV1CZF6O5XCFAMQX" localSheetId="8" hidden="1">#REF!</definedName>
    <definedName name="BExINMYYJO1FTV1CZF6O5XCFAMQX" localSheetId="10" hidden="1">#REF!</definedName>
    <definedName name="BExINMYYJO1FTV1CZF6O5XCFAMQX" localSheetId="7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hidden="1">#REF!</definedName>
    <definedName name="BExINP2H4KI05FRFV5PKZFE00HKO" localSheetId="9" hidden="1">#REF!</definedName>
    <definedName name="BExINP2H4KI05FRFV5PKZFE00HKO" localSheetId="6" hidden="1">#REF!</definedName>
    <definedName name="BExINP2H4KI05FRFV5PKZFE00HKO" localSheetId="8" hidden="1">#REF!</definedName>
    <definedName name="BExINP2H4KI05FRFV5PKZFE00HKO" localSheetId="10" hidden="1">#REF!</definedName>
    <definedName name="BExINP2H4KI05FRFV5PKZFE00HKO" localSheetId="7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hidden="1">#REF!</definedName>
    <definedName name="BExINZELVWYGU876QUUZCIMXPBQC" localSheetId="9" hidden="1">#REF!</definedName>
    <definedName name="BExINZELVWYGU876QUUZCIMXPBQC" localSheetId="6" hidden="1">#REF!</definedName>
    <definedName name="BExINZELVWYGU876QUUZCIMXPBQC" localSheetId="8" hidden="1">#REF!</definedName>
    <definedName name="BExINZELVWYGU876QUUZCIMXPBQC" localSheetId="10" hidden="1">#REF!</definedName>
    <definedName name="BExINZELVWYGU876QUUZCIMXPBQC" localSheetId="7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hidden="1">#REF!</definedName>
    <definedName name="BExIO2EJ2B6ALSXAAYVKCC2E1MYD" localSheetId="9" hidden="1">#REF!</definedName>
    <definedName name="BExIO2EJ2B6ALSXAAYVKCC2E1MYD" localSheetId="8" hidden="1">#REF!</definedName>
    <definedName name="BExIO2EJ2B6ALSXAAYVKCC2E1MYD" localSheetId="10" hidden="1">#REF!</definedName>
    <definedName name="BExIO2EJ2B6ALSXAAYVKCC2E1MYD" localSheetId="7" hidden="1">#REF!</definedName>
    <definedName name="BExIO2EJ2B6ALSXAAYVKCC2E1MYD" localSheetId="11" hidden="1">#REF!</definedName>
    <definedName name="BExIO2EJ2B6ALSXAAYVKCC2E1MYD" localSheetId="12" hidden="1">#REF!</definedName>
    <definedName name="BExIO2EJ2B6ALSXAAYVKCC2E1MYD" hidden="1">#REF!</definedName>
    <definedName name="BExIOCQUQHKUU1KONGSDOLQTQEIC" localSheetId="9" hidden="1">#REF!</definedName>
    <definedName name="BExIOCQUQHKUU1KONGSDOLQTQEIC" localSheetId="6" hidden="1">#REF!</definedName>
    <definedName name="BExIOCQUQHKUU1KONGSDOLQTQEIC" localSheetId="8" hidden="1">#REF!</definedName>
    <definedName name="BExIOCQUQHKUU1KONGSDOLQTQEIC" localSheetId="10" hidden="1">#REF!</definedName>
    <definedName name="BExIOCQUQHKUU1KONGSDOLQTQEIC" localSheetId="7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hidden="1">#REF!</definedName>
    <definedName name="BExIOFL8Y5O61VLKTB4H20IJNWS1" localSheetId="9" hidden="1">#REF!</definedName>
    <definedName name="BExIOFL8Y5O61VLKTB4H20IJNWS1" localSheetId="6" hidden="1">#REF!</definedName>
    <definedName name="BExIOFL8Y5O61VLKTB4H20IJNWS1" localSheetId="8" hidden="1">#REF!</definedName>
    <definedName name="BExIOFL8Y5O61VLKTB4H20IJNWS1" localSheetId="10" hidden="1">#REF!</definedName>
    <definedName name="BExIOFL8Y5O61VLKTB4H20IJNWS1" localSheetId="7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hidden="1">#REF!</definedName>
    <definedName name="BExIOKTZXH2A908F83ANDHGHNJ07" localSheetId="9" hidden="1">#REF!</definedName>
    <definedName name="BExIOKTZXH2A908F83ANDHGHNJ07" localSheetId="8" hidden="1">#REF!</definedName>
    <definedName name="BExIOKTZXH2A908F83ANDHGHNJ07" localSheetId="10" hidden="1">#REF!</definedName>
    <definedName name="BExIOKTZXH2A908F83ANDHGHNJ07" localSheetId="7" hidden="1">#REF!</definedName>
    <definedName name="BExIOKTZXH2A908F83ANDHGHNJ07" localSheetId="11" hidden="1">#REF!</definedName>
    <definedName name="BExIOKTZXH2A908F83ANDHGHNJ07" localSheetId="12" hidden="1">#REF!</definedName>
    <definedName name="BExIOKTZXH2A908F83ANDHGHNJ07" hidden="1">#REF!</definedName>
    <definedName name="BExIOMBXRW5NS4ZPYX9G5QREZ5J6" localSheetId="9" hidden="1">#REF!</definedName>
    <definedName name="BExIOMBXRW5NS4ZPYX9G5QREZ5J6" localSheetId="6" hidden="1">#REF!</definedName>
    <definedName name="BExIOMBXRW5NS4ZPYX9G5QREZ5J6" localSheetId="8" hidden="1">#REF!</definedName>
    <definedName name="BExIOMBXRW5NS4ZPYX9G5QREZ5J6" localSheetId="10" hidden="1">#REF!</definedName>
    <definedName name="BExIOMBXRW5NS4ZPYX9G5QREZ5J6" localSheetId="7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hidden="1">#REF!</definedName>
    <definedName name="BExIOQ2W3YIE010K6FWC8SYB7SST" localSheetId="9" hidden="1">#REF!</definedName>
    <definedName name="BExIOQ2W3YIE010K6FWC8SYB7SST" localSheetId="8" hidden="1">#REF!</definedName>
    <definedName name="BExIOQ2W3YIE010K6FWC8SYB7SST" localSheetId="10" hidden="1">#REF!</definedName>
    <definedName name="BExIOQ2W3YIE010K6FWC8SYB7SST" localSheetId="7" hidden="1">#REF!</definedName>
    <definedName name="BExIOQ2W3YIE010K6FWC8SYB7SST" localSheetId="11" hidden="1">#REF!</definedName>
    <definedName name="BExIOQ2W3YIE010K6FWC8SYB7SST" localSheetId="12" hidden="1">#REF!</definedName>
    <definedName name="BExIOQ2W3YIE010K6FWC8SYB7SST" hidden="1">#REF!</definedName>
    <definedName name="BExIORA3GK78T7C7SNBJJUONJ0LS" localSheetId="9" hidden="1">#REF!</definedName>
    <definedName name="BExIORA3GK78T7C7SNBJJUONJ0LS" localSheetId="6" hidden="1">#REF!</definedName>
    <definedName name="BExIORA3GK78T7C7SNBJJUONJ0LS" localSheetId="8" hidden="1">#REF!</definedName>
    <definedName name="BExIORA3GK78T7C7SNBJJUONJ0LS" localSheetId="10" hidden="1">#REF!</definedName>
    <definedName name="BExIORA3GK78T7C7SNBJJUONJ0LS" localSheetId="7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hidden="1">#REF!</definedName>
    <definedName name="BExIORFDXP4AVIEBLSTZ8ETSXMNM" localSheetId="9" hidden="1">#REF!</definedName>
    <definedName name="BExIORFDXP4AVIEBLSTZ8ETSXMNM" localSheetId="6" hidden="1">#REF!</definedName>
    <definedName name="BExIORFDXP4AVIEBLSTZ8ETSXMNM" localSheetId="8" hidden="1">#REF!</definedName>
    <definedName name="BExIORFDXP4AVIEBLSTZ8ETSXMNM" localSheetId="10" hidden="1">#REF!</definedName>
    <definedName name="BExIORFDXP4AVIEBLSTZ8ETSXMNM" localSheetId="7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hidden="1">#REF!</definedName>
    <definedName name="BExIOTZ5EFZ2NASVQ05RH15HRSW6" localSheetId="9" hidden="1">#REF!</definedName>
    <definedName name="BExIOTZ5EFZ2NASVQ05RH15HRSW6" localSheetId="6" hidden="1">#REF!</definedName>
    <definedName name="BExIOTZ5EFZ2NASVQ05RH15HRSW6" localSheetId="8" hidden="1">#REF!</definedName>
    <definedName name="BExIOTZ5EFZ2NASVQ05RH15HRSW6" localSheetId="10" hidden="1">#REF!</definedName>
    <definedName name="BExIOTZ5EFZ2NASVQ05RH15HRSW6" localSheetId="7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hidden="1">#REF!</definedName>
    <definedName name="BExIP5TB0T9V3OKFX0GV0526AQ3D" localSheetId="9" hidden="1">#REF!</definedName>
    <definedName name="BExIP5TB0T9V3OKFX0GV0526AQ3D" localSheetId="8" hidden="1">#REF!</definedName>
    <definedName name="BExIP5TB0T9V3OKFX0GV0526AQ3D" localSheetId="10" hidden="1">#REF!</definedName>
    <definedName name="BExIP5TB0T9V3OKFX0GV0526AQ3D" localSheetId="7" hidden="1">#REF!</definedName>
    <definedName name="BExIP5TB0T9V3OKFX0GV0526AQ3D" localSheetId="11" hidden="1">#REF!</definedName>
    <definedName name="BExIP5TB0T9V3OKFX0GV0526AQ3D" localSheetId="12" hidden="1">#REF!</definedName>
    <definedName name="BExIP5TB0T9V3OKFX0GV0526AQ3D" hidden="1">#REF!</definedName>
    <definedName name="BExIP8YNN6UUE1GZ223SWH7DLGKO" localSheetId="9" hidden="1">#REF!</definedName>
    <definedName name="BExIP8YNN6UUE1GZ223SWH7DLGKO" localSheetId="6" hidden="1">#REF!</definedName>
    <definedName name="BExIP8YNN6UUE1GZ223SWH7DLGKO" localSheetId="8" hidden="1">#REF!</definedName>
    <definedName name="BExIP8YNN6UUE1GZ223SWH7DLGKO" localSheetId="10" hidden="1">#REF!</definedName>
    <definedName name="BExIP8YNN6UUE1GZ223SWH7DLGKO" localSheetId="7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hidden="1">#REF!</definedName>
    <definedName name="BExIPAB4AOL592OJCC1CFAXTLF1A" localSheetId="9" hidden="1">#REF!</definedName>
    <definedName name="BExIPAB4AOL592OJCC1CFAXTLF1A" localSheetId="6" hidden="1">#REF!</definedName>
    <definedName name="BExIPAB4AOL592OJCC1CFAXTLF1A" localSheetId="8" hidden="1">#REF!</definedName>
    <definedName name="BExIPAB4AOL592OJCC1CFAXTLF1A" localSheetId="10" hidden="1">#REF!</definedName>
    <definedName name="BExIPAB4AOL592OJCC1CFAXTLF1A" localSheetId="7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hidden="1">#REF!</definedName>
    <definedName name="BExIPB25DKX4S2ZCKQN7KWSC3JBF" localSheetId="9" hidden="1">#REF!</definedName>
    <definedName name="BExIPB25DKX4S2ZCKQN7KWSC3JBF" localSheetId="6" hidden="1">#REF!</definedName>
    <definedName name="BExIPB25DKX4S2ZCKQN7KWSC3JBF" localSheetId="8" hidden="1">#REF!</definedName>
    <definedName name="BExIPB25DKX4S2ZCKQN7KWSC3JBF" localSheetId="10" hidden="1">#REF!</definedName>
    <definedName name="BExIPB25DKX4S2ZCKQN7KWSC3JBF" localSheetId="7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hidden="1">#REF!</definedName>
    <definedName name="BExIPDLT8JYAMGE5HTN4D1YHZF3V" localSheetId="9" hidden="1">#REF!</definedName>
    <definedName name="BExIPDLT8JYAMGE5HTN4D1YHZF3V" localSheetId="6" hidden="1">#REF!</definedName>
    <definedName name="BExIPDLT8JYAMGE5HTN4D1YHZF3V" localSheetId="8" hidden="1">#REF!</definedName>
    <definedName name="BExIPDLT8JYAMGE5HTN4D1YHZF3V" localSheetId="10" hidden="1">#REF!</definedName>
    <definedName name="BExIPDLT8JYAMGE5HTN4D1YHZF3V" localSheetId="7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hidden="1">#REF!</definedName>
    <definedName name="BExIPG040Q08EWIWL6CAVR3GRI43" localSheetId="9" hidden="1">#REF!</definedName>
    <definedName name="BExIPG040Q08EWIWL6CAVR3GRI43" localSheetId="6" hidden="1">#REF!</definedName>
    <definedName name="BExIPG040Q08EWIWL6CAVR3GRI43" localSheetId="8" hidden="1">#REF!</definedName>
    <definedName name="BExIPG040Q08EWIWL6CAVR3GRI43" localSheetId="10" hidden="1">#REF!</definedName>
    <definedName name="BExIPG040Q08EWIWL6CAVR3GRI43" localSheetId="7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hidden="1">#REF!</definedName>
    <definedName name="BExIPKNFUDPDKOSH5GHDVNA8D66S" localSheetId="9" hidden="1">#REF!</definedName>
    <definedName name="BExIPKNFUDPDKOSH5GHDVNA8D66S" localSheetId="6" hidden="1">#REF!</definedName>
    <definedName name="BExIPKNFUDPDKOSH5GHDVNA8D66S" localSheetId="8" hidden="1">#REF!</definedName>
    <definedName name="BExIPKNFUDPDKOSH5GHDVNA8D66S" localSheetId="10" hidden="1">#REF!</definedName>
    <definedName name="BExIPKNFUDPDKOSH5GHDVNA8D66S" localSheetId="7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hidden="1">#REF!</definedName>
    <definedName name="BExIQ1VS9A2FHVD9TUHKG9K8EVVP" localSheetId="9" hidden="1">#REF!</definedName>
    <definedName name="BExIQ1VS9A2FHVD9TUHKG9K8EVVP" localSheetId="6" hidden="1">#REF!</definedName>
    <definedName name="BExIQ1VS9A2FHVD9TUHKG9K8EVVP" localSheetId="8" hidden="1">#REF!</definedName>
    <definedName name="BExIQ1VS9A2FHVD9TUHKG9K8EVVP" localSheetId="10" hidden="1">#REF!</definedName>
    <definedName name="BExIQ1VS9A2FHVD9TUHKG9K8EVVP" localSheetId="7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hidden="1">#REF!</definedName>
    <definedName name="BExIQ3J19L30PSQ2CXNT6IHW0I7V" localSheetId="9" hidden="1">#REF!</definedName>
    <definedName name="BExIQ3J19L30PSQ2CXNT6IHW0I7V" localSheetId="6" hidden="1">#REF!</definedName>
    <definedName name="BExIQ3J19L30PSQ2CXNT6IHW0I7V" localSheetId="8" hidden="1">#REF!</definedName>
    <definedName name="BExIQ3J19L30PSQ2CXNT6IHW0I7V" localSheetId="10" hidden="1">#REF!</definedName>
    <definedName name="BExIQ3J19L30PSQ2CXNT6IHW0I7V" localSheetId="7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hidden="1">#REF!</definedName>
    <definedName name="BExIQ3OJ7M04XCY276IO0LJA5XUK" localSheetId="9" hidden="1">#REF!</definedName>
    <definedName name="BExIQ3OJ7M04XCY276IO0LJA5XUK" localSheetId="6" hidden="1">#REF!</definedName>
    <definedName name="BExIQ3OJ7M04XCY276IO0LJA5XUK" localSheetId="8" hidden="1">#REF!</definedName>
    <definedName name="BExIQ3OJ7M04XCY276IO0LJA5XUK" localSheetId="10" hidden="1">#REF!</definedName>
    <definedName name="BExIQ3OJ7M04XCY276IO0LJA5XUK" localSheetId="7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hidden="1">#REF!</definedName>
    <definedName name="BExIQ4FK3GUVQXFWKAEBB6FMWWUK" localSheetId="9" hidden="1">#REF!</definedName>
    <definedName name="BExIQ4FK3GUVQXFWKAEBB6FMWWUK" localSheetId="8" hidden="1">#REF!</definedName>
    <definedName name="BExIQ4FK3GUVQXFWKAEBB6FMWWUK" localSheetId="10" hidden="1">#REF!</definedName>
    <definedName name="BExIQ4FK3GUVQXFWKAEBB6FMWWUK" localSheetId="7" hidden="1">#REF!</definedName>
    <definedName name="BExIQ4FK3GUVQXFWKAEBB6FMWWUK" localSheetId="11" hidden="1">#REF!</definedName>
    <definedName name="BExIQ4FK3GUVQXFWKAEBB6FMWWUK" localSheetId="12" hidden="1">#REF!</definedName>
    <definedName name="BExIQ4FK3GUVQXFWKAEBB6FMWWUK" hidden="1">#REF!</definedName>
    <definedName name="BExIQ5S19ITB0NDRUN4XV7B905ED" localSheetId="9" hidden="1">#REF!</definedName>
    <definedName name="BExIQ5S19ITB0NDRUN4XV7B905ED" localSheetId="6" hidden="1">#REF!</definedName>
    <definedName name="BExIQ5S19ITB0NDRUN4XV7B905ED" localSheetId="8" hidden="1">#REF!</definedName>
    <definedName name="BExIQ5S19ITB0NDRUN4XV7B905ED" localSheetId="10" hidden="1">#REF!</definedName>
    <definedName name="BExIQ5S19ITB0NDRUN4XV7B905ED" localSheetId="7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hidden="1">#REF!</definedName>
    <definedName name="BExIQ9TMQT2EIXSVQW7GVSOAW2VJ" localSheetId="9" hidden="1">#REF!</definedName>
    <definedName name="BExIQ9TMQT2EIXSVQW7GVSOAW2VJ" localSheetId="6" hidden="1">#REF!</definedName>
    <definedName name="BExIQ9TMQT2EIXSVQW7GVSOAW2VJ" localSheetId="8" hidden="1">#REF!</definedName>
    <definedName name="BExIQ9TMQT2EIXSVQW7GVSOAW2VJ" localSheetId="10" hidden="1">#REF!</definedName>
    <definedName name="BExIQ9TMQT2EIXSVQW7GVSOAW2VJ" localSheetId="7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hidden="1">#REF!</definedName>
    <definedName name="BExIQBMDE1L6J4H27K1FMSHQKDSE" localSheetId="9" hidden="1">#REF!</definedName>
    <definedName name="BExIQBMDE1L6J4H27K1FMSHQKDSE" localSheetId="6" hidden="1">#REF!</definedName>
    <definedName name="BExIQBMDE1L6J4H27K1FMSHQKDSE" localSheetId="8" hidden="1">#REF!</definedName>
    <definedName name="BExIQBMDE1L6J4H27K1FMSHQKDSE" localSheetId="10" hidden="1">#REF!</definedName>
    <definedName name="BExIQBMDE1L6J4H27K1FMSHQKDSE" localSheetId="7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hidden="1">#REF!</definedName>
    <definedName name="BExIQE65LVXUOF3UZFO7SDHFJH22" localSheetId="9" hidden="1">#REF!</definedName>
    <definedName name="BExIQE65LVXUOF3UZFO7SDHFJH22" localSheetId="6" hidden="1">#REF!</definedName>
    <definedName name="BExIQE65LVXUOF3UZFO7SDHFJH22" localSheetId="8" hidden="1">#REF!</definedName>
    <definedName name="BExIQE65LVXUOF3UZFO7SDHFJH22" localSheetId="10" hidden="1">#REF!</definedName>
    <definedName name="BExIQE65LVXUOF3UZFO7SDHFJH22" localSheetId="7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hidden="1">#REF!</definedName>
    <definedName name="BExIQG9OO2KKBOWTMD1OXY36TEGA" localSheetId="9" hidden="1">#REF!</definedName>
    <definedName name="BExIQG9OO2KKBOWTMD1OXY36TEGA" localSheetId="6" hidden="1">#REF!</definedName>
    <definedName name="BExIQG9OO2KKBOWTMD1OXY36TEGA" localSheetId="8" hidden="1">#REF!</definedName>
    <definedName name="BExIQG9OO2KKBOWTMD1OXY36TEGA" localSheetId="10" hidden="1">#REF!</definedName>
    <definedName name="BExIQG9OO2KKBOWTMD1OXY36TEGA" localSheetId="7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hidden="1">#REF!</definedName>
    <definedName name="BExIQMV2D77A07E403GAA7CYB8C2" hidden="1">'[2]Reco Sheet for Fcast'!$C$15:$D$23</definedName>
    <definedName name="BExIQX1XBB31HZTYEEVOBSE3C5A6" localSheetId="9" hidden="1">#REF!</definedName>
    <definedName name="BExIQX1XBB31HZTYEEVOBSE3C5A6" localSheetId="6" hidden="1">#REF!</definedName>
    <definedName name="BExIQX1XBB31HZTYEEVOBSE3C5A6" localSheetId="8" hidden="1">#REF!</definedName>
    <definedName name="BExIQX1XBB31HZTYEEVOBSE3C5A6" localSheetId="10" hidden="1">#REF!</definedName>
    <definedName name="BExIQX1XBB31HZTYEEVOBSE3C5A6" localSheetId="7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hidden="1">#REF!</definedName>
    <definedName name="BExIR2ALYRP9FW99DK2084J7IIDC" localSheetId="9" hidden="1">#REF!</definedName>
    <definedName name="BExIR2ALYRP9FW99DK2084J7IIDC" localSheetId="6" hidden="1">#REF!</definedName>
    <definedName name="BExIR2ALYRP9FW99DK2084J7IIDC" localSheetId="8" hidden="1">#REF!</definedName>
    <definedName name="BExIR2ALYRP9FW99DK2084J7IIDC" localSheetId="10" hidden="1">#REF!</definedName>
    <definedName name="BExIR2ALYRP9FW99DK2084J7IIDC" localSheetId="7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hidden="1">#REF!</definedName>
    <definedName name="BExIR8FQETPTQYW37DBVDWG3J4JW" localSheetId="9" hidden="1">#REF!</definedName>
    <definedName name="BExIR8FQETPTQYW37DBVDWG3J4JW" localSheetId="6" hidden="1">#REF!</definedName>
    <definedName name="BExIR8FQETPTQYW37DBVDWG3J4JW" localSheetId="8" hidden="1">#REF!</definedName>
    <definedName name="BExIR8FQETPTQYW37DBVDWG3J4JW" localSheetId="10" hidden="1">#REF!</definedName>
    <definedName name="BExIR8FQETPTQYW37DBVDWG3J4JW" localSheetId="7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hidden="1">#REF!</definedName>
    <definedName name="BExIRBVWGULCWXZ0NA6HCLFX8VW6" hidden="1">'[3]Bud Mth'!$I$9:$J$9</definedName>
    <definedName name="BExIRG2Y0ISN5DU9I7FP9VMNBLJI" localSheetId="9" hidden="1">#REF!</definedName>
    <definedName name="BExIRG2Y0ISN5DU9I7FP9VMNBLJI" localSheetId="8" hidden="1">#REF!</definedName>
    <definedName name="BExIRG2Y0ISN5DU9I7FP9VMNBLJI" localSheetId="10" hidden="1">#REF!</definedName>
    <definedName name="BExIRG2Y0ISN5DU9I7FP9VMNBLJI" localSheetId="7" hidden="1">#REF!</definedName>
    <definedName name="BExIRG2Y0ISN5DU9I7FP9VMNBLJI" localSheetId="11" hidden="1">#REF!</definedName>
    <definedName name="BExIRG2Y0ISN5DU9I7FP9VMNBLJI" localSheetId="12" hidden="1">#REF!</definedName>
    <definedName name="BExIRG2Y0ISN5DU9I7FP9VMNBLJI" hidden="1">#REF!</definedName>
    <definedName name="BExIRRBGTY01OQOI3U5SW59RFDFI" localSheetId="9" hidden="1">#REF!</definedName>
    <definedName name="BExIRRBGTY01OQOI3U5SW59RFDFI" localSheetId="6" hidden="1">#REF!</definedName>
    <definedName name="BExIRRBGTY01OQOI3U5SW59RFDFI" localSheetId="8" hidden="1">#REF!</definedName>
    <definedName name="BExIRRBGTY01OQOI3U5SW59RFDFI" localSheetId="10" hidden="1">#REF!</definedName>
    <definedName name="BExIRRBGTY01OQOI3U5SW59RFDFI" localSheetId="7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hidden="1">#REF!</definedName>
    <definedName name="BExIS4T0DRF57HYO7OGG72KBOFOI" localSheetId="9" hidden="1">#REF!</definedName>
    <definedName name="BExIS4T0DRF57HYO7OGG72KBOFOI" localSheetId="6" hidden="1">#REF!</definedName>
    <definedName name="BExIS4T0DRF57HYO7OGG72KBOFOI" localSheetId="8" hidden="1">#REF!</definedName>
    <definedName name="BExIS4T0DRF57HYO7OGG72KBOFOI" localSheetId="10" hidden="1">#REF!</definedName>
    <definedName name="BExIS4T0DRF57HYO7OGG72KBOFOI" localSheetId="7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hidden="1">#REF!</definedName>
    <definedName name="BExIS77BJDDK18PGI9DSEYZPIL7P" localSheetId="9" hidden="1">#REF!</definedName>
    <definedName name="BExIS77BJDDK18PGI9DSEYZPIL7P" localSheetId="6" hidden="1">#REF!</definedName>
    <definedName name="BExIS77BJDDK18PGI9DSEYZPIL7P" localSheetId="8" hidden="1">#REF!</definedName>
    <definedName name="BExIS77BJDDK18PGI9DSEYZPIL7P" localSheetId="10" hidden="1">#REF!</definedName>
    <definedName name="BExIS77BJDDK18PGI9DSEYZPIL7P" localSheetId="7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hidden="1">#REF!</definedName>
    <definedName name="BExIS8USL1T3Z97CZ30HJ98E2GXQ" localSheetId="9" hidden="1">#REF!</definedName>
    <definedName name="BExIS8USL1T3Z97CZ30HJ98E2GXQ" localSheetId="6" hidden="1">#REF!</definedName>
    <definedName name="BExIS8USL1T3Z97CZ30HJ98E2GXQ" localSheetId="8" hidden="1">#REF!</definedName>
    <definedName name="BExIS8USL1T3Z97CZ30HJ98E2GXQ" localSheetId="10" hidden="1">#REF!</definedName>
    <definedName name="BExIS8USL1T3Z97CZ30HJ98E2GXQ" localSheetId="7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hidden="1">#REF!</definedName>
    <definedName name="BExISC5B700MZUBFTQ9K4IKTF7HR" localSheetId="9" hidden="1">#REF!</definedName>
    <definedName name="BExISC5B700MZUBFTQ9K4IKTF7HR" localSheetId="6" hidden="1">#REF!</definedName>
    <definedName name="BExISC5B700MZUBFTQ9K4IKTF7HR" localSheetId="8" hidden="1">#REF!</definedName>
    <definedName name="BExISC5B700MZUBFTQ9K4IKTF7HR" localSheetId="10" hidden="1">#REF!</definedName>
    <definedName name="BExISC5B700MZUBFTQ9K4IKTF7HR" localSheetId="7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hidden="1">#REF!</definedName>
    <definedName name="BExISDHXS49S1H56ENBPRF1NLD5C" localSheetId="9" hidden="1">#REF!</definedName>
    <definedName name="BExISDHXS49S1H56ENBPRF1NLD5C" localSheetId="6" hidden="1">#REF!</definedName>
    <definedName name="BExISDHXS49S1H56ENBPRF1NLD5C" localSheetId="8" hidden="1">#REF!</definedName>
    <definedName name="BExISDHXS49S1H56ENBPRF1NLD5C" localSheetId="10" hidden="1">#REF!</definedName>
    <definedName name="BExISDHXS49S1H56ENBPRF1NLD5C" localSheetId="7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hidden="1">#REF!</definedName>
    <definedName name="BExISM1JLV54A21A164IURMPGUMU" localSheetId="9" hidden="1">#REF!</definedName>
    <definedName name="BExISM1JLV54A21A164IURMPGUMU" localSheetId="6" hidden="1">#REF!</definedName>
    <definedName name="BExISM1JLV54A21A164IURMPGUMU" localSheetId="8" hidden="1">#REF!</definedName>
    <definedName name="BExISM1JLV54A21A164IURMPGUMU" localSheetId="10" hidden="1">#REF!</definedName>
    <definedName name="BExISM1JLV54A21A164IURMPGUMU" localSheetId="7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hidden="1">#REF!</definedName>
    <definedName name="BExISOL5FNHZHVLEZZZZ47YXZ5QS" localSheetId="9" hidden="1">#REF!</definedName>
    <definedName name="BExISOL5FNHZHVLEZZZZ47YXZ5QS" localSheetId="6" hidden="1">#REF!</definedName>
    <definedName name="BExISOL5FNHZHVLEZZZZ47YXZ5QS" localSheetId="8" hidden="1">#REF!</definedName>
    <definedName name="BExISOL5FNHZHVLEZZZZ47YXZ5QS" localSheetId="10" hidden="1">#REF!</definedName>
    <definedName name="BExISOL5FNHZHVLEZZZZ47YXZ5QS" localSheetId="7" hidden="1">#REF!</definedName>
    <definedName name="BExISOL5FNHZHVLEZZZZ47YXZ5QS" localSheetId="11" hidden="1">#REF!</definedName>
    <definedName name="BExISOL5FNHZHVLEZZZZ47YXZ5QS" localSheetId="12" hidden="1">#REF!</definedName>
    <definedName name="BExISOL5FNHZHVLEZZZZ47YXZ5QS" hidden="1">#REF!</definedName>
    <definedName name="BExISRFKJYUZ4AKW44IJF7RF9Y90" localSheetId="9" hidden="1">#REF!</definedName>
    <definedName name="BExISRFKJYUZ4AKW44IJF7RF9Y90" localSheetId="6" hidden="1">#REF!</definedName>
    <definedName name="BExISRFKJYUZ4AKW44IJF7RF9Y90" localSheetId="8" hidden="1">#REF!</definedName>
    <definedName name="BExISRFKJYUZ4AKW44IJF7RF9Y90" localSheetId="10" hidden="1">#REF!</definedName>
    <definedName name="BExISRFKJYUZ4AKW44IJF7RF9Y90" localSheetId="7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hidden="1">#REF!</definedName>
    <definedName name="BExIT1MK8TBAK3SNP36A8FKDQSOK" localSheetId="9" hidden="1">#REF!</definedName>
    <definedName name="BExIT1MK8TBAK3SNP36A8FKDQSOK" localSheetId="6" hidden="1">#REF!</definedName>
    <definedName name="BExIT1MK8TBAK3SNP36A8FKDQSOK" localSheetId="8" hidden="1">#REF!</definedName>
    <definedName name="BExIT1MK8TBAK3SNP36A8FKDQSOK" localSheetId="10" hidden="1">#REF!</definedName>
    <definedName name="BExIT1MK8TBAK3SNP36A8FKDQSOK" localSheetId="7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hidden="1">#REF!</definedName>
    <definedName name="BExIT7RP2B89RX2C5P1P5H2DY1CI" localSheetId="9" hidden="1">#REF!</definedName>
    <definedName name="BExIT7RP2B89RX2C5P1P5H2DY1CI" localSheetId="8" hidden="1">#REF!</definedName>
    <definedName name="BExIT7RP2B89RX2C5P1P5H2DY1CI" localSheetId="10" hidden="1">#REF!</definedName>
    <definedName name="BExIT7RP2B89RX2C5P1P5H2DY1CI" localSheetId="7" hidden="1">#REF!</definedName>
    <definedName name="BExIT7RP2B89RX2C5P1P5H2DY1CI" localSheetId="11" hidden="1">#REF!</definedName>
    <definedName name="BExIT7RP2B89RX2C5P1P5H2DY1CI" localSheetId="12" hidden="1">#REF!</definedName>
    <definedName name="BExIT7RP2B89RX2C5P1P5H2DY1CI" hidden="1">#REF!</definedName>
    <definedName name="BExITBNYANV2S8KD56GOGCKW393R" localSheetId="9" hidden="1">#REF!</definedName>
    <definedName name="BExITBNYANV2S8KD56GOGCKW393R" localSheetId="6" hidden="1">#REF!</definedName>
    <definedName name="BExITBNYANV2S8KD56GOGCKW393R" localSheetId="8" hidden="1">#REF!</definedName>
    <definedName name="BExITBNYANV2S8KD56GOGCKW393R" localSheetId="10" hidden="1">#REF!</definedName>
    <definedName name="BExITBNYANV2S8KD56GOGCKW393R" localSheetId="7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hidden="1">#REF!</definedName>
    <definedName name="BExIU6ZCS275CPHR7BIJ2SCIXCP7" localSheetId="9" hidden="1">#REF!</definedName>
    <definedName name="BExIU6ZCS275CPHR7BIJ2SCIXCP7" localSheetId="8" hidden="1">#REF!</definedName>
    <definedName name="BExIU6ZCS275CPHR7BIJ2SCIXCP7" localSheetId="10" hidden="1">#REF!</definedName>
    <definedName name="BExIU6ZCS275CPHR7BIJ2SCIXCP7" localSheetId="7" hidden="1">#REF!</definedName>
    <definedName name="BExIU6ZCS275CPHR7BIJ2SCIXCP7" localSheetId="11" hidden="1">#REF!</definedName>
    <definedName name="BExIU6ZCS275CPHR7BIJ2SCIXCP7" localSheetId="12" hidden="1">#REF!</definedName>
    <definedName name="BExIU6ZCS275CPHR7BIJ2SCIXCP7" hidden="1">#REF!</definedName>
    <definedName name="BExIUD4OJGH65NFNQ4VMCE3R4J1X" localSheetId="9" hidden="1">#REF!</definedName>
    <definedName name="BExIUD4OJGH65NFNQ4VMCE3R4J1X" localSheetId="6" hidden="1">#REF!</definedName>
    <definedName name="BExIUD4OJGH65NFNQ4VMCE3R4J1X" localSheetId="8" hidden="1">#REF!</definedName>
    <definedName name="BExIUD4OJGH65NFNQ4VMCE3R4J1X" localSheetId="10" hidden="1">#REF!</definedName>
    <definedName name="BExIUD4OJGH65NFNQ4VMCE3R4J1X" localSheetId="7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hidden="1">#REF!</definedName>
    <definedName name="BExIUTB5OAAXYW0OFMP0PS40SPOB" localSheetId="9" hidden="1">#REF!</definedName>
    <definedName name="BExIUTB5OAAXYW0OFMP0PS40SPOB" localSheetId="6" hidden="1">#REF!</definedName>
    <definedName name="BExIUTB5OAAXYW0OFMP0PS40SPOB" localSheetId="8" hidden="1">#REF!</definedName>
    <definedName name="BExIUTB5OAAXYW0OFMP0PS40SPOB" localSheetId="10" hidden="1">#REF!</definedName>
    <definedName name="BExIUTB5OAAXYW0OFMP0PS40SPOB" localSheetId="7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hidden="1">#REF!</definedName>
    <definedName name="BExIUUT2MHIOV6R3WHA0DPM1KBKY" localSheetId="9" hidden="1">#REF!</definedName>
    <definedName name="BExIUUT2MHIOV6R3WHA0DPM1KBKY" localSheetId="6" hidden="1">#REF!</definedName>
    <definedName name="BExIUUT2MHIOV6R3WHA0DPM1KBKY" localSheetId="8" hidden="1">#REF!</definedName>
    <definedName name="BExIUUT2MHIOV6R3WHA0DPM1KBKY" localSheetId="10" hidden="1">#REF!</definedName>
    <definedName name="BExIUUT2MHIOV6R3WHA0DPM1KBKY" localSheetId="7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hidden="1">#REF!</definedName>
    <definedName name="BExIUYPDT1AM6MWGWQS646PIZIWC" localSheetId="9" hidden="1">#REF!</definedName>
    <definedName name="BExIUYPDT1AM6MWGWQS646PIZIWC" localSheetId="6" hidden="1">#REF!</definedName>
    <definedName name="BExIUYPDT1AM6MWGWQS646PIZIWC" localSheetId="8" hidden="1">#REF!</definedName>
    <definedName name="BExIUYPDT1AM6MWGWQS646PIZIWC" localSheetId="10" hidden="1">#REF!</definedName>
    <definedName name="BExIUYPDT1AM6MWGWQS646PIZIWC" localSheetId="7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hidden="1">#REF!</definedName>
    <definedName name="BExIV0I2O9F8D1UK1SI8AEYR6U0A" localSheetId="9" hidden="1">#REF!</definedName>
    <definedName name="BExIV0I2O9F8D1UK1SI8AEYR6U0A" localSheetId="6" hidden="1">#REF!</definedName>
    <definedName name="BExIV0I2O9F8D1UK1SI8AEYR6U0A" localSheetId="8" hidden="1">#REF!</definedName>
    <definedName name="BExIV0I2O9F8D1UK1SI8AEYR6U0A" localSheetId="10" hidden="1">#REF!</definedName>
    <definedName name="BExIV0I2O9F8D1UK1SI8AEYR6U0A" localSheetId="7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hidden="1">#REF!</definedName>
    <definedName name="BExIV2LM38XPLRTWT0R44TMQ59E5" localSheetId="9" hidden="1">#REF!</definedName>
    <definedName name="BExIV2LM38XPLRTWT0R44TMQ59E5" localSheetId="6" hidden="1">#REF!</definedName>
    <definedName name="BExIV2LM38XPLRTWT0R44TMQ59E5" localSheetId="8" hidden="1">#REF!</definedName>
    <definedName name="BExIV2LM38XPLRTWT0R44TMQ59E5" localSheetId="10" hidden="1">#REF!</definedName>
    <definedName name="BExIV2LM38XPLRTWT0R44TMQ59E5" localSheetId="7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hidden="1">#REF!</definedName>
    <definedName name="BExIV3CMY91WXOF56UOYD0AUHJ3N" localSheetId="9" hidden="1">#REF!</definedName>
    <definedName name="BExIV3CMY91WXOF56UOYD0AUHJ3N" localSheetId="6" hidden="1">#REF!</definedName>
    <definedName name="BExIV3CMY91WXOF56UOYD0AUHJ3N" localSheetId="8" hidden="1">#REF!</definedName>
    <definedName name="BExIV3CMY91WXOF56UOYD0AUHJ3N" localSheetId="10" hidden="1">#REF!</definedName>
    <definedName name="BExIV3CMY91WXOF56UOYD0AUHJ3N" localSheetId="7" hidden="1">#REF!</definedName>
    <definedName name="BExIV3CMY91WXOF56UOYD0AUHJ3N" localSheetId="11" hidden="1">#REF!</definedName>
    <definedName name="BExIV3CMY91WXOF56UOYD0AUHJ3N" localSheetId="12" hidden="1">#REF!</definedName>
    <definedName name="BExIV3CMY91WXOF56UOYD0AUHJ3N" hidden="1">#REF!</definedName>
    <definedName name="BExIV3HY4S0YRV1F7XEMF2YHAR2I" localSheetId="9" hidden="1">#REF!</definedName>
    <definedName name="BExIV3HY4S0YRV1F7XEMF2YHAR2I" localSheetId="6" hidden="1">#REF!</definedName>
    <definedName name="BExIV3HY4S0YRV1F7XEMF2YHAR2I" localSheetId="8" hidden="1">#REF!</definedName>
    <definedName name="BExIV3HY4S0YRV1F7XEMF2YHAR2I" localSheetId="10" hidden="1">#REF!</definedName>
    <definedName name="BExIV3HY4S0YRV1F7XEMF2YHAR2I" localSheetId="7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hidden="1">#REF!</definedName>
    <definedName name="BExIV6HUZFRIFLXW2SICKGTAH1PV" localSheetId="9" hidden="1">#REF!</definedName>
    <definedName name="BExIV6HUZFRIFLXW2SICKGTAH1PV" localSheetId="6" hidden="1">#REF!</definedName>
    <definedName name="BExIV6HUZFRIFLXW2SICKGTAH1PV" localSheetId="8" hidden="1">#REF!</definedName>
    <definedName name="BExIV6HUZFRIFLXW2SICKGTAH1PV" localSheetId="10" hidden="1">#REF!</definedName>
    <definedName name="BExIV6HUZFRIFLXW2SICKGTAH1PV" localSheetId="7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hidden="1">#REF!</definedName>
    <definedName name="BExIVCXWL6H5LD9DHDIA4F5U9TQL" localSheetId="9" hidden="1">#REF!</definedName>
    <definedName name="BExIVCXWL6H5LD9DHDIA4F5U9TQL" localSheetId="6" hidden="1">#REF!</definedName>
    <definedName name="BExIVCXWL6H5LD9DHDIA4F5U9TQL" localSheetId="8" hidden="1">#REF!</definedName>
    <definedName name="BExIVCXWL6H5LD9DHDIA4F5U9TQL" localSheetId="10" hidden="1">#REF!</definedName>
    <definedName name="BExIVCXWL6H5LD9DHDIA4F5U9TQL" localSheetId="7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hidden="1">#REF!</definedName>
    <definedName name="BExIVMOIPSEWSIHIDDLOXESQ28A0" localSheetId="9" hidden="1">#REF!</definedName>
    <definedName name="BExIVMOIPSEWSIHIDDLOXESQ28A0" localSheetId="6" hidden="1">#REF!</definedName>
    <definedName name="BExIVMOIPSEWSIHIDDLOXESQ28A0" localSheetId="8" hidden="1">#REF!</definedName>
    <definedName name="BExIVMOIPSEWSIHIDDLOXESQ28A0" localSheetId="10" hidden="1">#REF!</definedName>
    <definedName name="BExIVMOIPSEWSIHIDDLOXESQ28A0" localSheetId="7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hidden="1">#REF!</definedName>
    <definedName name="BExIVNVNJX9BYDLC88NG09YF5XQ6" localSheetId="9" hidden="1">#REF!</definedName>
    <definedName name="BExIVNVNJX9BYDLC88NG09YF5XQ6" localSheetId="6" hidden="1">#REF!</definedName>
    <definedName name="BExIVNVNJX9BYDLC88NG09YF5XQ6" localSheetId="8" hidden="1">#REF!</definedName>
    <definedName name="BExIVNVNJX9BYDLC88NG09YF5XQ6" localSheetId="10" hidden="1">#REF!</definedName>
    <definedName name="BExIVNVNJX9BYDLC88NG09YF5XQ6" localSheetId="7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hidden="1">#REF!</definedName>
    <definedName name="BExIVQVKLMGSRYT1LFZH0KUIA4OR" localSheetId="9" hidden="1">#REF!</definedName>
    <definedName name="BExIVQVKLMGSRYT1LFZH0KUIA4OR" localSheetId="6" hidden="1">#REF!</definedName>
    <definedName name="BExIVQVKLMGSRYT1LFZH0KUIA4OR" localSheetId="8" hidden="1">#REF!</definedName>
    <definedName name="BExIVQVKLMGSRYT1LFZH0KUIA4OR" localSheetId="10" hidden="1">#REF!</definedName>
    <definedName name="BExIVQVKLMGSRYT1LFZH0KUIA4OR" localSheetId="7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hidden="1">#REF!</definedName>
    <definedName name="BExIVYTFI35KNR2XSA6N8OJYUTUR" localSheetId="9" hidden="1">#REF!</definedName>
    <definedName name="BExIVYTFI35KNR2XSA6N8OJYUTUR" localSheetId="6" hidden="1">#REF!</definedName>
    <definedName name="BExIVYTFI35KNR2XSA6N8OJYUTUR" localSheetId="8" hidden="1">#REF!</definedName>
    <definedName name="BExIVYTFI35KNR2XSA6N8OJYUTUR" localSheetId="10" hidden="1">#REF!</definedName>
    <definedName name="BExIVYTFI35KNR2XSA6N8OJYUTUR" localSheetId="7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hidden="1">#REF!</definedName>
    <definedName name="BExIWAI762NMLOE144IPALV1HU9V" localSheetId="9" hidden="1">#REF!</definedName>
    <definedName name="BExIWAI762NMLOE144IPALV1HU9V" localSheetId="8" hidden="1">#REF!</definedName>
    <definedName name="BExIWAI762NMLOE144IPALV1HU9V" localSheetId="10" hidden="1">#REF!</definedName>
    <definedName name="BExIWAI762NMLOE144IPALV1HU9V" localSheetId="7" hidden="1">#REF!</definedName>
    <definedName name="BExIWAI762NMLOE144IPALV1HU9V" localSheetId="11" hidden="1">#REF!</definedName>
    <definedName name="BExIWAI762NMLOE144IPALV1HU9V" localSheetId="12" hidden="1">#REF!</definedName>
    <definedName name="BExIWAI762NMLOE144IPALV1HU9V" hidden="1">#REF!</definedName>
    <definedName name="BExIWB3SY3WRIVIOF988DNNODBOA" localSheetId="9" hidden="1">#REF!</definedName>
    <definedName name="BExIWB3SY3WRIVIOF988DNNODBOA" localSheetId="6" hidden="1">#REF!</definedName>
    <definedName name="BExIWB3SY3WRIVIOF988DNNODBOA" localSheetId="8" hidden="1">#REF!</definedName>
    <definedName name="BExIWB3SY3WRIVIOF988DNNODBOA" localSheetId="10" hidden="1">#REF!</definedName>
    <definedName name="BExIWB3SY3WRIVIOF988DNNODBOA" localSheetId="7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hidden="1">#REF!</definedName>
    <definedName name="BExIWB99CG0H52LRD6QWPN4L6DV2" localSheetId="9" hidden="1">#REF!</definedName>
    <definedName name="BExIWB99CG0H52LRD6QWPN4L6DV2" localSheetId="6" hidden="1">#REF!</definedName>
    <definedName name="BExIWB99CG0H52LRD6QWPN4L6DV2" localSheetId="8" hidden="1">#REF!</definedName>
    <definedName name="BExIWB99CG0H52LRD6QWPN4L6DV2" localSheetId="10" hidden="1">#REF!</definedName>
    <definedName name="BExIWB99CG0H52LRD6QWPN4L6DV2" localSheetId="7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hidden="1">#REF!</definedName>
    <definedName name="BExIWG1W7XP9DFYYSZAIOSHM0QLQ" localSheetId="9" hidden="1">#REF!</definedName>
    <definedName name="BExIWG1W7XP9DFYYSZAIOSHM0QLQ" localSheetId="6" hidden="1">#REF!</definedName>
    <definedName name="BExIWG1W7XP9DFYYSZAIOSHM0QLQ" localSheetId="8" hidden="1">#REF!</definedName>
    <definedName name="BExIWG1W7XP9DFYYSZAIOSHM0QLQ" localSheetId="10" hidden="1">#REF!</definedName>
    <definedName name="BExIWG1W7XP9DFYYSZAIOSHM0QLQ" localSheetId="7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hidden="1">#REF!</definedName>
    <definedName name="BExIWH3KUK94B7833DD4TB0Y6KP9" localSheetId="9" hidden="1">#REF!</definedName>
    <definedName name="BExIWH3KUK94B7833DD4TB0Y6KP9" localSheetId="6" hidden="1">#REF!</definedName>
    <definedName name="BExIWH3KUK94B7833DD4TB0Y6KP9" localSheetId="8" hidden="1">#REF!</definedName>
    <definedName name="BExIWH3KUK94B7833DD4TB0Y6KP9" localSheetId="10" hidden="1">#REF!</definedName>
    <definedName name="BExIWH3KUK94B7833DD4TB0Y6KP9" localSheetId="7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hidden="1">#REF!</definedName>
    <definedName name="BExIWKE9MGIDWORBI43AWTUNYFAN" localSheetId="9" hidden="1">#REF!</definedName>
    <definedName name="BExIWKE9MGIDWORBI43AWTUNYFAN" localSheetId="6" hidden="1">#REF!</definedName>
    <definedName name="BExIWKE9MGIDWORBI43AWTUNYFAN" localSheetId="8" hidden="1">#REF!</definedName>
    <definedName name="BExIWKE9MGIDWORBI43AWTUNYFAN" localSheetId="10" hidden="1">#REF!</definedName>
    <definedName name="BExIWKE9MGIDWORBI43AWTUNYFAN" localSheetId="7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hidden="1">#REF!</definedName>
    <definedName name="BExIX34PM5DBTRHRQWP6PL6WIX88" localSheetId="9" hidden="1">#REF!</definedName>
    <definedName name="BExIX34PM5DBTRHRQWP6PL6WIX88" localSheetId="6" hidden="1">#REF!</definedName>
    <definedName name="BExIX34PM5DBTRHRQWP6PL6WIX88" localSheetId="8" hidden="1">#REF!</definedName>
    <definedName name="BExIX34PM5DBTRHRQWP6PL6WIX88" localSheetId="10" hidden="1">#REF!</definedName>
    <definedName name="BExIX34PM5DBTRHRQWP6PL6WIX88" localSheetId="7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hidden="1">#REF!</definedName>
    <definedName name="BExIX5OAP9KSUE5SIZCW9P39Q4WE" localSheetId="9" hidden="1">#REF!</definedName>
    <definedName name="BExIX5OAP9KSUE5SIZCW9P39Q4WE" localSheetId="6" hidden="1">#REF!</definedName>
    <definedName name="BExIX5OAP9KSUE5SIZCW9P39Q4WE" localSheetId="8" hidden="1">#REF!</definedName>
    <definedName name="BExIX5OAP9KSUE5SIZCW9P39Q4WE" localSheetId="10" hidden="1">#REF!</definedName>
    <definedName name="BExIX5OAP9KSUE5SIZCW9P39Q4WE" localSheetId="7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hidden="1">#REF!</definedName>
    <definedName name="BExIX69Y0CM4OW8NEPQXX4ORSAT2" hidden="1">'[2]Reco Sheet for Fcast'!$C$15:$D$23</definedName>
    <definedName name="BExIXGRJPVJMUDGSG7IHPXPNO69B" localSheetId="9" hidden="1">#REF!</definedName>
    <definedName name="BExIXGRJPVJMUDGSG7IHPXPNO69B" localSheetId="6" hidden="1">#REF!</definedName>
    <definedName name="BExIXGRJPVJMUDGSG7IHPXPNO69B" localSheetId="8" hidden="1">#REF!</definedName>
    <definedName name="BExIXGRJPVJMUDGSG7IHPXPNO69B" localSheetId="10" hidden="1">#REF!</definedName>
    <definedName name="BExIXGRJPVJMUDGSG7IHPXPNO69B" localSheetId="7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hidden="1">#REF!</definedName>
    <definedName name="BExIXKD0BLI75H7ME1HECIQSRJRB" localSheetId="9" hidden="1">#REF!</definedName>
    <definedName name="BExIXKD0BLI75H7ME1HECIQSRJRB" localSheetId="8" hidden="1">#REF!</definedName>
    <definedName name="BExIXKD0BLI75H7ME1HECIQSRJRB" localSheetId="10" hidden="1">#REF!</definedName>
    <definedName name="BExIXKD0BLI75H7ME1HECIQSRJRB" localSheetId="7" hidden="1">#REF!</definedName>
    <definedName name="BExIXKD0BLI75H7ME1HECIQSRJRB" localSheetId="11" hidden="1">#REF!</definedName>
    <definedName name="BExIXKD0BLI75H7ME1HECIQSRJRB" localSheetId="12" hidden="1">#REF!</definedName>
    <definedName name="BExIXKD0BLI75H7ME1HECIQSRJRB" hidden="1">#REF!</definedName>
    <definedName name="BExIXM5R87ZL3FHALWZXYCPHGX3E" localSheetId="9" hidden="1">#REF!</definedName>
    <definedName name="BExIXM5R87ZL3FHALWZXYCPHGX3E" localSheetId="6" hidden="1">#REF!</definedName>
    <definedName name="BExIXM5R87ZL3FHALWZXYCPHGX3E" localSheetId="8" hidden="1">#REF!</definedName>
    <definedName name="BExIXM5R87ZL3FHALWZXYCPHGX3E" localSheetId="10" hidden="1">#REF!</definedName>
    <definedName name="BExIXM5R87ZL3FHALWZXYCPHGX3E" localSheetId="7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hidden="1">#REF!</definedName>
    <definedName name="BExIXS036ZCKT2Z8XZKLZ8PFWQGL" localSheetId="9" hidden="1">#REF!</definedName>
    <definedName name="BExIXS036ZCKT2Z8XZKLZ8PFWQGL" localSheetId="6" hidden="1">#REF!</definedName>
    <definedName name="BExIXS036ZCKT2Z8XZKLZ8PFWQGL" localSheetId="8" hidden="1">#REF!</definedName>
    <definedName name="BExIXS036ZCKT2Z8XZKLZ8PFWQGL" localSheetId="10" hidden="1">#REF!</definedName>
    <definedName name="BExIXS036ZCKT2Z8XZKLZ8PFWQGL" localSheetId="7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hidden="1">#REF!</definedName>
    <definedName name="BExIXY5CF9PFM0P40AZ4U51TMWV0" localSheetId="9" hidden="1">#REF!</definedName>
    <definedName name="BExIXY5CF9PFM0P40AZ4U51TMWV0" localSheetId="6" hidden="1">#REF!</definedName>
    <definedName name="BExIXY5CF9PFM0P40AZ4U51TMWV0" localSheetId="8" hidden="1">#REF!</definedName>
    <definedName name="BExIXY5CF9PFM0P40AZ4U51TMWV0" localSheetId="10" hidden="1">#REF!</definedName>
    <definedName name="BExIXY5CF9PFM0P40AZ4U51TMWV0" localSheetId="7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hidden="1">#REF!</definedName>
    <definedName name="BExIYBHEX2F02B9VOX3UIRG0YI3B" localSheetId="9" hidden="1">#REF!</definedName>
    <definedName name="BExIYBHEX2F02B9VOX3UIRG0YI3B" localSheetId="8" hidden="1">#REF!</definedName>
    <definedName name="BExIYBHEX2F02B9VOX3UIRG0YI3B" localSheetId="10" hidden="1">#REF!</definedName>
    <definedName name="BExIYBHEX2F02B9VOX3UIRG0YI3B" localSheetId="7" hidden="1">#REF!</definedName>
    <definedName name="BExIYBHEX2F02B9VOX3UIRG0YI3B" localSheetId="11" hidden="1">#REF!</definedName>
    <definedName name="BExIYBHEX2F02B9VOX3UIRG0YI3B" localSheetId="12" hidden="1">#REF!</definedName>
    <definedName name="BExIYBHEX2F02B9VOX3UIRG0YI3B" hidden="1">#REF!</definedName>
    <definedName name="BExIYEXJBK8JDWIRSVV4RJSKZVV1" localSheetId="9" hidden="1">#REF!</definedName>
    <definedName name="BExIYEXJBK8JDWIRSVV4RJSKZVV1" localSheetId="6" hidden="1">#REF!</definedName>
    <definedName name="BExIYEXJBK8JDWIRSVV4RJSKZVV1" localSheetId="8" hidden="1">#REF!</definedName>
    <definedName name="BExIYEXJBK8JDWIRSVV4RJSKZVV1" localSheetId="10" hidden="1">#REF!</definedName>
    <definedName name="BExIYEXJBK8JDWIRSVV4RJSKZVV1" localSheetId="7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hidden="1">#REF!</definedName>
    <definedName name="BExIYI2RH0K4225XO970K2IQ1E79" localSheetId="9" hidden="1">#REF!</definedName>
    <definedName name="BExIYI2RH0K4225XO970K2IQ1E79" localSheetId="6" hidden="1">#REF!</definedName>
    <definedName name="BExIYI2RH0K4225XO970K2IQ1E79" localSheetId="8" hidden="1">#REF!</definedName>
    <definedName name="BExIYI2RH0K4225XO970K2IQ1E79" localSheetId="10" hidden="1">#REF!</definedName>
    <definedName name="BExIYI2RH0K4225XO970K2IQ1E79" localSheetId="7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hidden="1">#REF!</definedName>
    <definedName name="BExIYMPZ0KS2KOJFQAUQJ77L7701" localSheetId="9" hidden="1">#REF!</definedName>
    <definedName name="BExIYMPZ0KS2KOJFQAUQJ77L7701" localSheetId="6" hidden="1">#REF!</definedName>
    <definedName name="BExIYMPZ0KS2KOJFQAUQJ77L7701" localSheetId="8" hidden="1">#REF!</definedName>
    <definedName name="BExIYMPZ0KS2KOJFQAUQJ77L7701" localSheetId="10" hidden="1">#REF!</definedName>
    <definedName name="BExIYMPZ0KS2KOJFQAUQJ77L7701" localSheetId="7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hidden="1">#REF!</definedName>
    <definedName name="BExIYP9Q6FV9T0R9G3UDKLS4TTYX" localSheetId="9" hidden="1">#REF!</definedName>
    <definedName name="BExIYP9Q6FV9T0R9G3UDKLS4TTYX" localSheetId="6" hidden="1">#REF!</definedName>
    <definedName name="BExIYP9Q6FV9T0R9G3UDKLS4TTYX" localSheetId="8" hidden="1">#REF!</definedName>
    <definedName name="BExIYP9Q6FV9T0R9G3UDKLS4TTYX" localSheetId="10" hidden="1">#REF!</definedName>
    <definedName name="BExIYP9Q6FV9T0R9G3UDKLS4TTYX" localSheetId="7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hidden="1">#REF!</definedName>
    <definedName name="BExIYZGLDQ1TN7BIIN4RLDP31GIM" localSheetId="9" hidden="1">#REF!</definedName>
    <definedName name="BExIYZGLDQ1TN7BIIN4RLDP31GIM" localSheetId="6" hidden="1">#REF!</definedName>
    <definedName name="BExIYZGLDQ1TN7BIIN4RLDP31GIM" localSheetId="8" hidden="1">#REF!</definedName>
    <definedName name="BExIYZGLDQ1TN7BIIN4RLDP31GIM" localSheetId="10" hidden="1">#REF!</definedName>
    <definedName name="BExIYZGLDQ1TN7BIIN4RLDP31GIM" localSheetId="7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hidden="1">#REF!</definedName>
    <definedName name="BExIZ4K0EZJK6PW3L8SVKTJFSWW9" localSheetId="9" hidden="1">#REF!</definedName>
    <definedName name="BExIZ4K0EZJK6PW3L8SVKTJFSWW9" localSheetId="6" hidden="1">#REF!</definedName>
    <definedName name="BExIZ4K0EZJK6PW3L8SVKTJFSWW9" localSheetId="8" hidden="1">#REF!</definedName>
    <definedName name="BExIZ4K0EZJK6PW3L8SVKTJFSWW9" localSheetId="10" hidden="1">#REF!</definedName>
    <definedName name="BExIZ4K0EZJK6PW3L8SVKTJFSWW9" localSheetId="7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hidden="1">#REF!</definedName>
    <definedName name="BExIZAECINL6JE573R3GB2W6M9LF" localSheetId="9" hidden="1">#REF!</definedName>
    <definedName name="BExIZAECINL6JE573R3GB2W6M9LF" localSheetId="8" hidden="1">#REF!</definedName>
    <definedName name="BExIZAECINL6JE573R3GB2W6M9LF" localSheetId="10" hidden="1">#REF!</definedName>
    <definedName name="BExIZAECINL6JE573R3GB2W6M9LF" localSheetId="7" hidden="1">#REF!</definedName>
    <definedName name="BExIZAECINL6JE573R3GB2W6M9LF" localSheetId="11" hidden="1">#REF!</definedName>
    <definedName name="BExIZAECINL6JE573R3GB2W6M9LF" localSheetId="12" hidden="1">#REF!</definedName>
    <definedName name="BExIZAECINL6JE573R3GB2W6M9LF" hidden="1">#REF!</definedName>
    <definedName name="BExIZAECOEZGBAO29QMV14E6XDIV" localSheetId="9" hidden="1">#REF!</definedName>
    <definedName name="BExIZAECOEZGBAO29QMV14E6XDIV" localSheetId="6" hidden="1">#REF!</definedName>
    <definedName name="BExIZAECOEZGBAO29QMV14E6XDIV" localSheetId="8" hidden="1">#REF!</definedName>
    <definedName name="BExIZAECOEZGBAO29QMV14E6XDIV" localSheetId="10" hidden="1">#REF!</definedName>
    <definedName name="BExIZAECOEZGBAO29QMV14E6XDIV" localSheetId="7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hidden="1">#REF!</definedName>
    <definedName name="BExIZKVXYD5O2JBU81F2UFJZLLSI" localSheetId="9" hidden="1">#REF!</definedName>
    <definedName name="BExIZKVXYD5O2JBU81F2UFJZLLSI" localSheetId="6" hidden="1">#REF!</definedName>
    <definedName name="BExIZKVXYD5O2JBU81F2UFJZLLSI" localSheetId="8" hidden="1">#REF!</definedName>
    <definedName name="BExIZKVXYD5O2JBU81F2UFJZLLSI" localSheetId="10" hidden="1">#REF!</definedName>
    <definedName name="BExIZKVXYD5O2JBU81F2UFJZLLSI" localSheetId="7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hidden="1">#REF!</definedName>
    <definedName name="BExIZPZDHC8HGER83WHCZAHOX7LK" localSheetId="9" hidden="1">#REF!</definedName>
    <definedName name="BExIZPZDHC8HGER83WHCZAHOX7LK" localSheetId="6" hidden="1">#REF!</definedName>
    <definedName name="BExIZPZDHC8HGER83WHCZAHOX7LK" localSheetId="8" hidden="1">#REF!</definedName>
    <definedName name="BExIZPZDHC8HGER83WHCZAHOX7LK" localSheetId="10" hidden="1">#REF!</definedName>
    <definedName name="BExIZPZDHC8HGER83WHCZAHOX7LK" localSheetId="7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hidden="1">#REF!</definedName>
    <definedName name="BExIZS2X10QUS4CITNIUIELXAFAJ" localSheetId="9" hidden="1">#REF!</definedName>
    <definedName name="BExIZS2X10QUS4CITNIUIELXAFAJ" localSheetId="8" hidden="1">#REF!</definedName>
    <definedName name="BExIZS2X10QUS4CITNIUIELXAFAJ" localSheetId="10" hidden="1">#REF!</definedName>
    <definedName name="BExIZS2X10QUS4CITNIUIELXAFAJ" localSheetId="7" hidden="1">#REF!</definedName>
    <definedName name="BExIZS2X10QUS4CITNIUIELXAFAJ" localSheetId="11" hidden="1">#REF!</definedName>
    <definedName name="BExIZS2X10QUS4CITNIUIELXAFAJ" localSheetId="12" hidden="1">#REF!</definedName>
    <definedName name="BExIZS2X10QUS4CITNIUIELXAFAJ" hidden="1">#REF!</definedName>
    <definedName name="BExIZY2PUZ0OF9YKK1B13IW0VS6G" localSheetId="9" hidden="1">#REF!</definedName>
    <definedName name="BExIZY2PUZ0OF9YKK1B13IW0VS6G" localSheetId="6" hidden="1">#REF!</definedName>
    <definedName name="BExIZY2PUZ0OF9YKK1B13IW0VS6G" localSheetId="8" hidden="1">#REF!</definedName>
    <definedName name="BExIZY2PUZ0OF9YKK1B13IW0VS6G" localSheetId="10" hidden="1">#REF!</definedName>
    <definedName name="BExIZY2PUZ0OF9YKK1B13IW0VS6G" localSheetId="7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hidden="1">#REF!</definedName>
    <definedName name="BExIZYO9AIHMDU2DUFADE30D5TCY" localSheetId="9" hidden="1">#REF!</definedName>
    <definedName name="BExIZYO9AIHMDU2DUFADE30D5TCY" localSheetId="8" hidden="1">#REF!</definedName>
    <definedName name="BExIZYO9AIHMDU2DUFADE30D5TCY" localSheetId="10" hidden="1">#REF!</definedName>
    <definedName name="BExIZYO9AIHMDU2DUFADE30D5TCY" localSheetId="7" hidden="1">#REF!</definedName>
    <definedName name="BExIZYO9AIHMDU2DUFADE30D5TCY" localSheetId="11" hidden="1">#REF!</definedName>
    <definedName name="BExIZYO9AIHMDU2DUFADE30D5TCY" localSheetId="12" hidden="1">#REF!</definedName>
    <definedName name="BExIZYO9AIHMDU2DUFADE30D5TCY" hidden="1">#REF!</definedName>
    <definedName name="BExJ08KBRR2XMWW3VZMPSQKXHZUH" localSheetId="9" hidden="1">#REF!</definedName>
    <definedName name="BExJ08KBRR2XMWW3VZMPSQKXHZUH" localSheetId="6" hidden="1">#REF!</definedName>
    <definedName name="BExJ08KBRR2XMWW3VZMPSQKXHZUH" localSheetId="8" hidden="1">#REF!</definedName>
    <definedName name="BExJ08KBRR2XMWW3VZMPSQKXHZUH" localSheetId="10" hidden="1">#REF!</definedName>
    <definedName name="BExJ08KBRR2XMWW3VZMPSQKXHZUH" localSheetId="7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hidden="1">#REF!</definedName>
    <definedName name="BExJ0DYJWXGE7DA39PYL3WM05U9O" localSheetId="9" hidden="1">#REF!</definedName>
    <definedName name="BExJ0DYJWXGE7DA39PYL3WM05U9O" localSheetId="6" hidden="1">#REF!</definedName>
    <definedName name="BExJ0DYJWXGE7DA39PYL3WM05U9O" localSheetId="8" hidden="1">#REF!</definedName>
    <definedName name="BExJ0DYJWXGE7DA39PYL3WM05U9O" localSheetId="10" hidden="1">#REF!</definedName>
    <definedName name="BExJ0DYJWXGE7DA39PYL3WM05U9O" localSheetId="7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hidden="1">#REF!</definedName>
    <definedName name="BExJ0MY8SY5J5V50H3UKE78ODTVB" localSheetId="9" hidden="1">#REF!</definedName>
    <definedName name="BExJ0MY8SY5J5V50H3UKE78ODTVB" localSheetId="6" hidden="1">#REF!</definedName>
    <definedName name="BExJ0MY8SY5J5V50H3UKE78ODTVB" localSheetId="8" hidden="1">#REF!</definedName>
    <definedName name="BExJ0MY8SY5J5V50H3UKE78ODTVB" localSheetId="10" hidden="1">#REF!</definedName>
    <definedName name="BExJ0MY8SY5J5V50H3UKE78ODTVB" localSheetId="7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hidden="1">#REF!</definedName>
    <definedName name="BExJ0YC98G37ML4N8FLP8D95EFRF" localSheetId="9" hidden="1">#REF!</definedName>
    <definedName name="BExJ0YC98G37ML4N8FLP8D95EFRF" localSheetId="6" hidden="1">#REF!</definedName>
    <definedName name="BExJ0YC98G37ML4N8FLP8D95EFRF" localSheetId="8" hidden="1">#REF!</definedName>
    <definedName name="BExJ0YC98G37ML4N8FLP8D95EFRF" localSheetId="10" hidden="1">#REF!</definedName>
    <definedName name="BExJ0YC98G37ML4N8FLP8D95EFRF" localSheetId="7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hidden="1">#REF!</definedName>
    <definedName name="BExKCDYKAEV45AFXHVHZZ62E5BM3" localSheetId="9" hidden="1">#REF!</definedName>
    <definedName name="BExKCDYKAEV45AFXHVHZZ62E5BM3" localSheetId="6" hidden="1">#REF!</definedName>
    <definedName name="BExKCDYKAEV45AFXHVHZZ62E5BM3" localSheetId="8" hidden="1">#REF!</definedName>
    <definedName name="BExKCDYKAEV45AFXHVHZZ62E5BM3" localSheetId="10" hidden="1">#REF!</definedName>
    <definedName name="BExKCDYKAEV45AFXHVHZZ62E5BM3" localSheetId="7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hidden="1">#REF!</definedName>
    <definedName name="BExKDKO0W4AGQO1V7K6Q4VM750FT" localSheetId="9" hidden="1">#REF!</definedName>
    <definedName name="BExKDKO0W4AGQO1V7K6Q4VM750FT" localSheetId="6" hidden="1">#REF!</definedName>
    <definedName name="BExKDKO0W4AGQO1V7K6Q4VM750FT" localSheetId="8" hidden="1">#REF!</definedName>
    <definedName name="BExKDKO0W4AGQO1V7K6Q4VM750FT" localSheetId="10" hidden="1">#REF!</definedName>
    <definedName name="BExKDKO0W4AGQO1V7K6Q4VM750FT" localSheetId="7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hidden="1">#REF!</definedName>
    <definedName name="BExKDLF10G7W77J87QWH3ZGLUCLW" localSheetId="9" hidden="1">#REF!</definedName>
    <definedName name="BExKDLF10G7W77J87QWH3ZGLUCLW" localSheetId="6" hidden="1">#REF!</definedName>
    <definedName name="BExKDLF10G7W77J87QWH3ZGLUCLW" localSheetId="8" hidden="1">#REF!</definedName>
    <definedName name="BExKDLF10G7W77J87QWH3ZGLUCLW" localSheetId="10" hidden="1">#REF!</definedName>
    <definedName name="BExKDLF10G7W77J87QWH3ZGLUCLW" localSheetId="7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hidden="1">#REF!</definedName>
    <definedName name="BExKDYWMP2XKZPZZ3JN74IZA31I4" localSheetId="9" hidden="1">#REF!</definedName>
    <definedName name="BExKDYWMP2XKZPZZ3JN74IZA31I4" localSheetId="8" hidden="1">#REF!</definedName>
    <definedName name="BExKDYWMP2XKZPZZ3JN74IZA31I4" localSheetId="10" hidden="1">#REF!</definedName>
    <definedName name="BExKDYWMP2XKZPZZ3JN74IZA31I4" localSheetId="7" hidden="1">#REF!</definedName>
    <definedName name="BExKDYWMP2XKZPZZ3JN74IZA31I4" localSheetId="11" hidden="1">#REF!</definedName>
    <definedName name="BExKDYWMP2XKZPZZ3JN74IZA31I4" localSheetId="12" hidden="1">#REF!</definedName>
    <definedName name="BExKDYWMP2XKZPZZ3JN74IZA31I4" hidden="1">#REF!</definedName>
    <definedName name="BExKE1AVXRTWKFUNYIWQQPGA1YRV" localSheetId="9" hidden="1">#REF!</definedName>
    <definedName name="BExKE1AVXRTWKFUNYIWQQPGA1YRV" localSheetId="8" hidden="1">#REF!</definedName>
    <definedName name="BExKE1AVXRTWKFUNYIWQQPGA1YRV" localSheetId="10" hidden="1">#REF!</definedName>
    <definedName name="BExKE1AVXRTWKFUNYIWQQPGA1YRV" localSheetId="7" hidden="1">#REF!</definedName>
    <definedName name="BExKE1AVXRTWKFUNYIWQQPGA1YRV" localSheetId="11" hidden="1">#REF!</definedName>
    <definedName name="BExKE1AVXRTWKFUNYIWQQPGA1YRV" localSheetId="12" hidden="1">#REF!</definedName>
    <definedName name="BExKE1AVXRTWKFUNYIWQQPGA1YRV" hidden="1">#REF!</definedName>
    <definedName name="BExKEFE0I3MT6ZLC4T1L9465HKTN" localSheetId="9" hidden="1">#REF!</definedName>
    <definedName name="BExKEFE0I3MT6ZLC4T1L9465HKTN" localSheetId="6" hidden="1">#REF!</definedName>
    <definedName name="BExKEFE0I3MT6ZLC4T1L9465HKTN" localSheetId="8" hidden="1">#REF!</definedName>
    <definedName name="BExKEFE0I3MT6ZLC4T1L9465HKTN" localSheetId="10" hidden="1">#REF!</definedName>
    <definedName name="BExKEFE0I3MT6ZLC4T1L9465HKTN" localSheetId="7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hidden="1">#REF!</definedName>
    <definedName name="BExKEK6O5BVJP4VY02FY7JNAZ6BT" localSheetId="9" hidden="1">#REF!</definedName>
    <definedName name="BExKEK6O5BVJP4VY02FY7JNAZ6BT" localSheetId="6" hidden="1">#REF!</definedName>
    <definedName name="BExKEK6O5BVJP4VY02FY7JNAZ6BT" localSheetId="8" hidden="1">#REF!</definedName>
    <definedName name="BExKEK6O5BVJP4VY02FY7JNAZ6BT" localSheetId="10" hidden="1">#REF!</definedName>
    <definedName name="BExKEK6O5BVJP4VY02FY7JNAZ6BT" localSheetId="7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hidden="1">#REF!</definedName>
    <definedName name="BExKEKXK6E6QX339ELPXDIRZSJE0" localSheetId="9" hidden="1">#REF!</definedName>
    <definedName name="BExKEKXK6E6QX339ELPXDIRZSJE0" localSheetId="6" hidden="1">#REF!</definedName>
    <definedName name="BExKEKXK6E6QX339ELPXDIRZSJE0" localSheetId="8" hidden="1">#REF!</definedName>
    <definedName name="BExKEKXK6E6QX339ELPXDIRZSJE0" localSheetId="10" hidden="1">#REF!</definedName>
    <definedName name="BExKEKXK6E6QX339ELPXDIRZSJE0" localSheetId="7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hidden="1">#REF!</definedName>
    <definedName name="BExKEOOIBMP7N8033EY2CJYCBX6H" localSheetId="9" hidden="1">#REF!</definedName>
    <definedName name="BExKEOOIBMP7N8033EY2CJYCBX6H" localSheetId="6" hidden="1">#REF!</definedName>
    <definedName name="BExKEOOIBMP7N8033EY2CJYCBX6H" localSheetId="8" hidden="1">#REF!</definedName>
    <definedName name="BExKEOOIBMP7N8033EY2CJYCBX6H" localSheetId="10" hidden="1">#REF!</definedName>
    <definedName name="BExKEOOIBMP7N8033EY2CJYCBX6H" localSheetId="7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hidden="1">#REF!</definedName>
    <definedName name="BExKEW0RR5LA3VC46A2BEOOMQE56" localSheetId="9" hidden="1">#REF!</definedName>
    <definedName name="BExKEW0RR5LA3VC46A2BEOOMQE56" localSheetId="6" hidden="1">#REF!</definedName>
    <definedName name="BExKEW0RR5LA3VC46A2BEOOMQE56" localSheetId="8" hidden="1">#REF!</definedName>
    <definedName name="BExKEW0RR5LA3VC46A2BEOOMQE56" localSheetId="10" hidden="1">#REF!</definedName>
    <definedName name="BExKEW0RR5LA3VC46A2BEOOMQE56" localSheetId="7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hidden="1">#REF!</definedName>
    <definedName name="BExKFA3VI1CZK21SM0N3LZWT9LA1" localSheetId="9" hidden="1">#REF!</definedName>
    <definedName name="BExKFA3VI1CZK21SM0N3LZWT9LA1" localSheetId="6" hidden="1">#REF!</definedName>
    <definedName name="BExKFA3VI1CZK21SM0N3LZWT9LA1" localSheetId="8" hidden="1">#REF!</definedName>
    <definedName name="BExKFA3VI1CZK21SM0N3LZWT9LA1" localSheetId="10" hidden="1">#REF!</definedName>
    <definedName name="BExKFA3VI1CZK21SM0N3LZWT9LA1" localSheetId="7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hidden="1">#REF!</definedName>
    <definedName name="BExKFINBFV5J2NFRCL4YUO3YF0ZE" localSheetId="9" hidden="1">#REF!</definedName>
    <definedName name="BExKFINBFV5J2NFRCL4YUO3YF0ZE" localSheetId="6" hidden="1">#REF!</definedName>
    <definedName name="BExKFINBFV5J2NFRCL4YUO3YF0ZE" localSheetId="8" hidden="1">#REF!</definedName>
    <definedName name="BExKFINBFV5J2NFRCL4YUO3YF0ZE" localSheetId="10" hidden="1">#REF!</definedName>
    <definedName name="BExKFINBFV5J2NFRCL4YUO3YF0ZE" localSheetId="7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hidden="1">#REF!</definedName>
    <definedName name="BExKFISRBFACTAMJSALEYMY66F6X" localSheetId="9" hidden="1">#REF!</definedName>
    <definedName name="BExKFISRBFACTAMJSALEYMY66F6X" localSheetId="6" hidden="1">#REF!</definedName>
    <definedName name="BExKFISRBFACTAMJSALEYMY66F6X" localSheetId="8" hidden="1">#REF!</definedName>
    <definedName name="BExKFISRBFACTAMJSALEYMY66F6X" localSheetId="10" hidden="1">#REF!</definedName>
    <definedName name="BExKFISRBFACTAMJSALEYMY66F6X" localSheetId="7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hidden="1">#REF!</definedName>
    <definedName name="BExKFOSK5DJ151C4E8544UWMYTOC" localSheetId="9" hidden="1">#REF!</definedName>
    <definedName name="BExKFOSK5DJ151C4E8544UWMYTOC" localSheetId="6" hidden="1">#REF!</definedName>
    <definedName name="BExKFOSK5DJ151C4E8544UWMYTOC" localSheetId="8" hidden="1">#REF!</definedName>
    <definedName name="BExKFOSK5DJ151C4E8544UWMYTOC" localSheetId="10" hidden="1">#REF!</definedName>
    <definedName name="BExKFOSK5DJ151C4E8544UWMYTOC" localSheetId="7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hidden="1">#REF!</definedName>
    <definedName name="BExKFYJC4EVEV54F82K6VKP7Q3OU" localSheetId="9" hidden="1">#REF!</definedName>
    <definedName name="BExKFYJC4EVEV54F82K6VKP7Q3OU" localSheetId="6" hidden="1">#REF!</definedName>
    <definedName name="BExKFYJC4EVEV54F82K6VKP7Q3OU" localSheetId="8" hidden="1">#REF!</definedName>
    <definedName name="BExKFYJC4EVEV54F82K6VKP7Q3OU" localSheetId="10" hidden="1">#REF!</definedName>
    <definedName name="BExKFYJC4EVEV54F82K6VKP7Q3OU" localSheetId="7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hidden="1">#REF!</definedName>
    <definedName name="BExKG4IYHBKQQ8J8FN10GB2IKO33" localSheetId="9" hidden="1">#REF!</definedName>
    <definedName name="BExKG4IYHBKQQ8J8FN10GB2IKO33" localSheetId="6" hidden="1">#REF!</definedName>
    <definedName name="BExKG4IYHBKQQ8J8FN10GB2IKO33" localSheetId="8" hidden="1">#REF!</definedName>
    <definedName name="BExKG4IYHBKQQ8J8FN10GB2IKO33" localSheetId="10" hidden="1">#REF!</definedName>
    <definedName name="BExKG4IYHBKQQ8J8FN10GB2IKO33" localSheetId="7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hidden="1">#REF!</definedName>
    <definedName name="BExKGF0L44S78D33WMQ1A75TRKB9" localSheetId="9" hidden="1">#REF!</definedName>
    <definedName name="BExKGF0L44S78D33WMQ1A75TRKB9" localSheetId="6" hidden="1">#REF!</definedName>
    <definedName name="BExKGF0L44S78D33WMQ1A75TRKB9" localSheetId="8" hidden="1">#REF!</definedName>
    <definedName name="BExKGF0L44S78D33WMQ1A75TRKB9" localSheetId="10" hidden="1">#REF!</definedName>
    <definedName name="BExKGF0L44S78D33WMQ1A75TRKB9" localSheetId="7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hidden="1">#REF!</definedName>
    <definedName name="BExKGFRN31B3G20LMQ4LRF879J68" localSheetId="9" hidden="1">#REF!</definedName>
    <definedName name="BExKGFRN31B3G20LMQ4LRF879J68" localSheetId="6" hidden="1">#REF!</definedName>
    <definedName name="BExKGFRN31B3G20LMQ4LRF879J68" localSheetId="8" hidden="1">#REF!</definedName>
    <definedName name="BExKGFRN31B3G20LMQ4LRF879J68" localSheetId="10" hidden="1">#REF!</definedName>
    <definedName name="BExKGFRN31B3G20LMQ4LRF879J68" localSheetId="7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hidden="1">#REF!</definedName>
    <definedName name="BExKGJD3U3ADZILP20U3EURP0UQP" localSheetId="9" hidden="1">#REF!</definedName>
    <definedName name="BExKGJD3U3ADZILP20U3EURP0UQP" localSheetId="6" hidden="1">#REF!</definedName>
    <definedName name="BExKGJD3U3ADZILP20U3EURP0UQP" localSheetId="8" hidden="1">#REF!</definedName>
    <definedName name="BExKGJD3U3ADZILP20U3EURP0UQP" localSheetId="10" hidden="1">#REF!</definedName>
    <definedName name="BExKGJD3U3ADZILP20U3EURP0UQP" localSheetId="7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hidden="1">#REF!</definedName>
    <definedName name="BExKGNK5YGKP0YHHTAAOV17Z9EIM" localSheetId="9" hidden="1">#REF!</definedName>
    <definedName name="BExKGNK5YGKP0YHHTAAOV17Z9EIM" localSheetId="6" hidden="1">#REF!</definedName>
    <definedName name="BExKGNK5YGKP0YHHTAAOV17Z9EIM" localSheetId="8" hidden="1">#REF!</definedName>
    <definedName name="BExKGNK5YGKP0YHHTAAOV17Z9EIM" localSheetId="10" hidden="1">#REF!</definedName>
    <definedName name="BExKGNK5YGKP0YHHTAAOV17Z9EIM" localSheetId="7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hidden="1">#REF!</definedName>
    <definedName name="BExKGTJTGZ5J6MUJ1UXP14KX6XN1" localSheetId="9" hidden="1">#REF!</definedName>
    <definedName name="BExKGTJTGZ5J6MUJ1UXP14KX6XN1" localSheetId="8" hidden="1">#REF!</definedName>
    <definedName name="BExKGTJTGZ5J6MUJ1UXP14KX6XN1" localSheetId="10" hidden="1">#REF!</definedName>
    <definedName name="BExKGTJTGZ5J6MUJ1UXP14KX6XN1" localSheetId="7" hidden="1">#REF!</definedName>
    <definedName name="BExKGTJTGZ5J6MUJ1UXP14KX6XN1" localSheetId="11" hidden="1">#REF!</definedName>
    <definedName name="BExKGTJTGZ5J6MUJ1UXP14KX6XN1" localSheetId="12" hidden="1">#REF!</definedName>
    <definedName name="BExKGTJTGZ5J6MUJ1UXP14KX6XN1" hidden="1">#REF!</definedName>
    <definedName name="BExKGV77YH9YXIQTRKK2331QGYKF" localSheetId="9" hidden="1">#REF!</definedName>
    <definedName name="BExKGV77YH9YXIQTRKK2331QGYKF" localSheetId="6" hidden="1">#REF!</definedName>
    <definedName name="BExKGV77YH9YXIQTRKK2331QGYKF" localSheetId="8" hidden="1">#REF!</definedName>
    <definedName name="BExKGV77YH9YXIQTRKK2331QGYKF" localSheetId="10" hidden="1">#REF!</definedName>
    <definedName name="BExKGV77YH9YXIQTRKK2331QGYKF" localSheetId="7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hidden="1">#REF!</definedName>
    <definedName name="BExKGXLJQX4WJ1YCKHSMCPSSKX21" localSheetId="9" hidden="1">#REF!</definedName>
    <definedName name="BExKGXLJQX4WJ1YCKHSMCPSSKX21" localSheetId="8" hidden="1">#REF!</definedName>
    <definedName name="BExKGXLJQX4WJ1YCKHSMCPSSKX21" localSheetId="10" hidden="1">#REF!</definedName>
    <definedName name="BExKGXLJQX4WJ1YCKHSMCPSSKX21" localSheetId="7" hidden="1">#REF!</definedName>
    <definedName name="BExKGXLJQX4WJ1YCKHSMCPSSKX21" localSheetId="11" hidden="1">#REF!</definedName>
    <definedName name="BExKGXLJQX4WJ1YCKHSMCPSSKX21" localSheetId="12" hidden="1">#REF!</definedName>
    <definedName name="BExKGXLJQX4WJ1YCKHSMCPSSKX21" hidden="1">#REF!</definedName>
    <definedName name="BExKH3FTZ5VGTB86W9M4AB39R0G8" localSheetId="9" hidden="1">#REF!</definedName>
    <definedName name="BExKH3FTZ5VGTB86W9M4AB39R0G8" localSheetId="6" hidden="1">#REF!</definedName>
    <definedName name="BExKH3FTZ5VGTB86W9M4AB39R0G8" localSheetId="8" hidden="1">#REF!</definedName>
    <definedName name="BExKH3FTZ5VGTB86W9M4AB39R0G8" localSheetId="10" hidden="1">#REF!</definedName>
    <definedName name="BExKH3FTZ5VGTB86W9M4AB39R0G8" localSheetId="7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hidden="1">#REF!</definedName>
    <definedName name="BExKH3FV5U5O6XZM7STS3NZKQFGJ" localSheetId="9" hidden="1">#REF!</definedName>
    <definedName name="BExKH3FV5U5O6XZM7STS3NZKQFGJ" localSheetId="6" hidden="1">#REF!</definedName>
    <definedName name="BExKH3FV5U5O6XZM7STS3NZKQFGJ" localSheetId="8" hidden="1">#REF!</definedName>
    <definedName name="BExKH3FV5U5O6XZM7STS3NZKQFGJ" localSheetId="10" hidden="1">#REF!</definedName>
    <definedName name="BExKH3FV5U5O6XZM7STS3NZKQFGJ" localSheetId="7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hidden="1">#REF!</definedName>
    <definedName name="BExKH4SII9MJNWAVYF9T4ZRU3Q1Q" localSheetId="9" hidden="1">#REF!</definedName>
    <definedName name="BExKH4SII9MJNWAVYF9T4ZRU3Q1Q" localSheetId="8" hidden="1">#REF!</definedName>
    <definedName name="BExKH4SII9MJNWAVYF9T4ZRU3Q1Q" localSheetId="10" hidden="1">#REF!</definedName>
    <definedName name="BExKH4SII9MJNWAVYF9T4ZRU3Q1Q" localSheetId="7" hidden="1">#REF!</definedName>
    <definedName name="BExKH4SII9MJNWAVYF9T4ZRU3Q1Q" localSheetId="11" hidden="1">#REF!</definedName>
    <definedName name="BExKH4SII9MJNWAVYF9T4ZRU3Q1Q" localSheetId="12" hidden="1">#REF!</definedName>
    <definedName name="BExKH4SII9MJNWAVYF9T4ZRU3Q1Q" hidden="1">#REF!</definedName>
    <definedName name="BExKH8JEZRE8MEZ9VRCNMJT15RST" hidden="1">'[3]Bud Mth'!$E$1</definedName>
    <definedName name="BExKHAMUH8NR3HRV0V6FHJE3ROLN" localSheetId="9" hidden="1">#REF!</definedName>
    <definedName name="BExKHAMUH8NR3HRV0V6FHJE3ROLN" localSheetId="6" hidden="1">#REF!</definedName>
    <definedName name="BExKHAMUH8NR3HRV0V6FHJE3ROLN" localSheetId="8" hidden="1">#REF!</definedName>
    <definedName name="BExKHAMUH8NR3HRV0V6FHJE3ROLN" localSheetId="10" hidden="1">#REF!</definedName>
    <definedName name="BExKHAMUH8NR3HRV0V6FHJE3ROLN" localSheetId="7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hidden="1">#REF!</definedName>
    <definedName name="BExKHCFKOWFHO2WW0N7Y5XDXEWAO" localSheetId="9" hidden="1">#REF!</definedName>
    <definedName name="BExKHCFKOWFHO2WW0N7Y5XDXEWAO" localSheetId="6" hidden="1">#REF!</definedName>
    <definedName name="BExKHCFKOWFHO2WW0N7Y5XDXEWAO" localSheetId="8" hidden="1">#REF!</definedName>
    <definedName name="BExKHCFKOWFHO2WW0N7Y5XDXEWAO" localSheetId="10" hidden="1">#REF!</definedName>
    <definedName name="BExKHCFKOWFHO2WW0N7Y5XDXEWAO" localSheetId="7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hidden="1">#REF!</definedName>
    <definedName name="BExKHDMPODAJPZY7M2BN39326C43" localSheetId="9" hidden="1">#REF!</definedName>
    <definedName name="BExKHDMPODAJPZY7M2BN39326C43" localSheetId="6" hidden="1">#REF!</definedName>
    <definedName name="BExKHDMPODAJPZY7M2BN39326C43" localSheetId="8" hidden="1">#REF!</definedName>
    <definedName name="BExKHDMPODAJPZY7M2BN39326C43" localSheetId="10" hidden="1">#REF!</definedName>
    <definedName name="BExKHDMPODAJPZY7M2BN39326C43" localSheetId="7" hidden="1">#REF!</definedName>
    <definedName name="BExKHDMPODAJPZY7M2BN39326C43" localSheetId="11" hidden="1">#REF!</definedName>
    <definedName name="BExKHDMPODAJPZY7M2BN39326C43" localSheetId="12" hidden="1">#REF!</definedName>
    <definedName name="BExKHDMPODAJPZY7M2BN39326C43" hidden="1">#REF!</definedName>
    <definedName name="BExKHIVLONZ46HLMR50DEXKEUNEP" localSheetId="9" hidden="1">#REF!</definedName>
    <definedName name="BExKHIVLONZ46HLMR50DEXKEUNEP" localSheetId="6" hidden="1">#REF!</definedName>
    <definedName name="BExKHIVLONZ46HLMR50DEXKEUNEP" localSheetId="8" hidden="1">#REF!</definedName>
    <definedName name="BExKHIVLONZ46HLMR50DEXKEUNEP" localSheetId="10" hidden="1">#REF!</definedName>
    <definedName name="BExKHIVLONZ46HLMR50DEXKEUNEP" localSheetId="7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hidden="1">#REF!</definedName>
    <definedName name="BExKHPM9XA0ADDK7TUR0N38EXWEP" localSheetId="9" hidden="1">#REF!</definedName>
    <definedName name="BExKHPM9XA0ADDK7TUR0N38EXWEP" localSheetId="6" hidden="1">#REF!</definedName>
    <definedName name="BExKHPM9XA0ADDK7TUR0N38EXWEP" localSheetId="8" hidden="1">#REF!</definedName>
    <definedName name="BExKHPM9XA0ADDK7TUR0N38EXWEP" localSheetId="10" hidden="1">#REF!</definedName>
    <definedName name="BExKHPM9XA0ADDK7TUR0N38EXWEP" localSheetId="7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hidden="1">#REF!</definedName>
    <definedName name="BExKHVBAHM5Y9XWLCVNMF388YZHG" localSheetId="9" hidden="1">#REF!</definedName>
    <definedName name="BExKHVBAHM5Y9XWLCVNMF388YZHG" localSheetId="8" hidden="1">#REF!</definedName>
    <definedName name="BExKHVBAHM5Y9XWLCVNMF388YZHG" localSheetId="10" hidden="1">#REF!</definedName>
    <definedName name="BExKHVBAHM5Y9XWLCVNMF388YZHG" localSheetId="7" hidden="1">#REF!</definedName>
    <definedName name="BExKHVBAHM5Y9XWLCVNMF388YZHG" localSheetId="11" hidden="1">#REF!</definedName>
    <definedName name="BExKHVBAHM5Y9XWLCVNMF388YZHG" localSheetId="12" hidden="1">#REF!</definedName>
    <definedName name="BExKHVBAHM5Y9XWLCVNMF388YZHG" hidden="1">#REF!</definedName>
    <definedName name="BExKHWNRIZ5D7KKG5MQK7WNAIKUJ" localSheetId="9" hidden="1">#REF!</definedName>
    <definedName name="BExKHWNRIZ5D7KKG5MQK7WNAIKUJ" localSheetId="8" hidden="1">#REF!</definedName>
    <definedName name="BExKHWNRIZ5D7KKG5MQK7WNAIKUJ" localSheetId="10" hidden="1">#REF!</definedName>
    <definedName name="BExKHWNRIZ5D7KKG5MQK7WNAIKUJ" localSheetId="7" hidden="1">#REF!</definedName>
    <definedName name="BExKHWNRIZ5D7KKG5MQK7WNAIKUJ" localSheetId="11" hidden="1">#REF!</definedName>
    <definedName name="BExKHWNRIZ5D7KKG5MQK7WNAIKUJ" localSheetId="12" hidden="1">#REF!</definedName>
    <definedName name="BExKHWNRIZ5D7KKG5MQK7WNAIKUJ" hidden="1">#REF!</definedName>
    <definedName name="BExKI4076KXCDE5KXL79KT36OKLO" localSheetId="9" hidden="1">#REF!</definedName>
    <definedName name="BExKI4076KXCDE5KXL79KT36OKLO" localSheetId="6" hidden="1">#REF!</definedName>
    <definedName name="BExKI4076KXCDE5KXL79KT36OKLO" localSheetId="8" hidden="1">#REF!</definedName>
    <definedName name="BExKI4076KXCDE5KXL79KT36OKLO" localSheetId="10" hidden="1">#REF!</definedName>
    <definedName name="BExKI4076KXCDE5KXL79KT36OKLO" localSheetId="7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hidden="1">#REF!</definedName>
    <definedName name="BExKI7LO70WYISR7Q0Y1ZDWO9M3B" localSheetId="9" hidden="1">#REF!</definedName>
    <definedName name="BExKI7LO70WYISR7Q0Y1ZDWO9M3B" localSheetId="6" hidden="1">#REF!</definedName>
    <definedName name="BExKI7LO70WYISR7Q0Y1ZDWO9M3B" localSheetId="8" hidden="1">#REF!</definedName>
    <definedName name="BExKI7LO70WYISR7Q0Y1ZDWO9M3B" localSheetId="10" hidden="1">#REF!</definedName>
    <definedName name="BExKI7LO70WYISR7Q0Y1ZDWO9M3B" localSheetId="7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hidden="1">#REF!</definedName>
    <definedName name="BExKI8STNKBGV3XDC4DWP9DUI95F" hidden="1">'[3]Bud Mth'!$I$11:$J$11</definedName>
    <definedName name="BExKIGQV6TXIZG039HBOJU62WP2U" localSheetId="9" hidden="1">#REF!</definedName>
    <definedName name="BExKIGQV6TXIZG039HBOJU62WP2U" localSheetId="6" hidden="1">#REF!</definedName>
    <definedName name="BExKIGQV6TXIZG039HBOJU62WP2U" localSheetId="8" hidden="1">#REF!</definedName>
    <definedName name="BExKIGQV6TXIZG039HBOJU62WP2U" localSheetId="10" hidden="1">#REF!</definedName>
    <definedName name="BExKIGQV6TXIZG039HBOJU62WP2U" localSheetId="7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hidden="1">#REF!</definedName>
    <definedName name="BExKILE008SF3KTAN8WML3XKI1NZ" localSheetId="9" hidden="1">#REF!</definedName>
    <definedName name="BExKILE008SF3KTAN8WML3XKI1NZ" localSheetId="6" hidden="1">#REF!</definedName>
    <definedName name="BExKILE008SF3KTAN8WML3XKI1NZ" localSheetId="8" hidden="1">#REF!</definedName>
    <definedName name="BExKILE008SF3KTAN8WML3XKI1NZ" localSheetId="10" hidden="1">#REF!</definedName>
    <definedName name="BExKILE008SF3KTAN8WML3XKI1NZ" localSheetId="7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hidden="1">#REF!</definedName>
    <definedName name="BExKINSBB6RS7I489QHMCOMU4Z2X" localSheetId="9" hidden="1">#REF!</definedName>
    <definedName name="BExKINSBB6RS7I489QHMCOMU4Z2X" localSheetId="6" hidden="1">#REF!</definedName>
    <definedName name="BExKINSBB6RS7I489QHMCOMU4Z2X" localSheetId="8" hidden="1">#REF!</definedName>
    <definedName name="BExKINSBB6RS7I489QHMCOMU4Z2X" localSheetId="10" hidden="1">#REF!</definedName>
    <definedName name="BExKINSBB6RS7I489QHMCOMU4Z2X" localSheetId="7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hidden="1">#REF!</definedName>
    <definedName name="BExKIU87ZKSOC2DYZWFK6SAK9I8E" localSheetId="9" hidden="1">#REF!</definedName>
    <definedName name="BExKIU87ZKSOC2DYZWFK6SAK9I8E" localSheetId="6" hidden="1">#REF!</definedName>
    <definedName name="BExKIU87ZKSOC2DYZWFK6SAK9I8E" localSheetId="8" hidden="1">#REF!</definedName>
    <definedName name="BExKIU87ZKSOC2DYZWFK6SAK9I8E" localSheetId="10" hidden="1">#REF!</definedName>
    <definedName name="BExKIU87ZKSOC2DYZWFK6SAK9I8E" localSheetId="7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hidden="1">#REF!</definedName>
    <definedName name="BExKJ2BJ6QYNAH9EWOCXSIHVPYY5" localSheetId="9" hidden="1">#REF!</definedName>
    <definedName name="BExKJ2BJ6QYNAH9EWOCXSIHVPYY5" localSheetId="8" hidden="1">#REF!</definedName>
    <definedName name="BExKJ2BJ6QYNAH9EWOCXSIHVPYY5" localSheetId="10" hidden="1">#REF!</definedName>
    <definedName name="BExKJ2BJ6QYNAH9EWOCXSIHVPYY5" localSheetId="7" hidden="1">#REF!</definedName>
    <definedName name="BExKJ2BJ6QYNAH9EWOCXSIHVPYY5" localSheetId="11" hidden="1">#REF!</definedName>
    <definedName name="BExKJ2BJ6QYNAH9EWOCXSIHVPYY5" localSheetId="12" hidden="1">#REF!</definedName>
    <definedName name="BExKJ2BJ6QYNAH9EWOCXSIHVPYY5" hidden="1">#REF!</definedName>
    <definedName name="BExKJ449HLYX2DJ9UF0H9GTPSQ73" localSheetId="9" hidden="1">#REF!</definedName>
    <definedName name="BExKJ449HLYX2DJ9UF0H9GTPSQ73" localSheetId="6" hidden="1">#REF!</definedName>
    <definedName name="BExKJ449HLYX2DJ9UF0H9GTPSQ73" localSheetId="8" hidden="1">#REF!</definedName>
    <definedName name="BExKJ449HLYX2DJ9UF0H9GTPSQ73" localSheetId="10" hidden="1">#REF!</definedName>
    <definedName name="BExKJ449HLYX2DJ9UF0H9GTPSQ73" localSheetId="7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hidden="1">#REF!</definedName>
    <definedName name="BExKJC7MJKEAMFD3Y9Q6TXP4MP3L" hidden="1">'[2]Reco Sheet for Fcast'!$I$9:$J$9</definedName>
    <definedName name="BExKJELX2RUC8UEC56IZPYYZXHA7" localSheetId="9" hidden="1">#REF!</definedName>
    <definedName name="BExKJELX2RUC8UEC56IZPYYZXHA7" localSheetId="6" hidden="1">#REF!</definedName>
    <definedName name="BExKJELX2RUC8UEC56IZPYYZXHA7" localSheetId="8" hidden="1">#REF!</definedName>
    <definedName name="BExKJELX2RUC8UEC56IZPYYZXHA7" localSheetId="10" hidden="1">#REF!</definedName>
    <definedName name="BExKJELX2RUC8UEC56IZPYYZXHA7" localSheetId="7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hidden="1">#REF!</definedName>
    <definedName name="BExKJINMXS61G2TZEXCJAWVV4F57" localSheetId="9" hidden="1">#REF!</definedName>
    <definedName name="BExKJINMXS61G2TZEXCJAWVV4F57" localSheetId="6" hidden="1">#REF!</definedName>
    <definedName name="BExKJINMXS61G2TZEXCJAWVV4F57" localSheetId="8" hidden="1">#REF!</definedName>
    <definedName name="BExKJINMXS61G2TZEXCJAWVV4F57" localSheetId="10" hidden="1">#REF!</definedName>
    <definedName name="BExKJINMXS61G2TZEXCJAWVV4F57" localSheetId="7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hidden="1">#REF!</definedName>
    <definedName name="BExKJK5ME8KB7HA0180L7OUZDDGV" localSheetId="9" hidden="1">#REF!</definedName>
    <definedName name="BExKJK5ME8KB7HA0180L7OUZDDGV" localSheetId="6" hidden="1">#REF!</definedName>
    <definedName name="BExKJK5ME8KB7HA0180L7OUZDDGV" localSheetId="8" hidden="1">#REF!</definedName>
    <definedName name="BExKJK5ME8KB7HA0180L7OUZDDGV" localSheetId="10" hidden="1">#REF!</definedName>
    <definedName name="BExKJK5ME8KB7HA0180L7OUZDDGV" localSheetId="7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hidden="1">#REF!</definedName>
    <definedName name="BExKJN5IF0VMDILJ5K8ZENF2QYV1" localSheetId="9" hidden="1">#REF!</definedName>
    <definedName name="BExKJN5IF0VMDILJ5K8ZENF2QYV1" localSheetId="6" hidden="1">#REF!</definedName>
    <definedName name="BExKJN5IF0VMDILJ5K8ZENF2QYV1" localSheetId="8" hidden="1">#REF!</definedName>
    <definedName name="BExKJN5IF0VMDILJ5K8ZENF2QYV1" localSheetId="10" hidden="1">#REF!</definedName>
    <definedName name="BExKJN5IF0VMDILJ5K8ZENF2QYV1" localSheetId="7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hidden="1">#REF!</definedName>
    <definedName name="BExKJUSJPFUIK20FTVAFJWR2OUYX" localSheetId="9" hidden="1">#REF!</definedName>
    <definedName name="BExKJUSJPFUIK20FTVAFJWR2OUYX" localSheetId="6" hidden="1">#REF!</definedName>
    <definedName name="BExKJUSJPFUIK20FTVAFJWR2OUYX" localSheetId="8" hidden="1">#REF!</definedName>
    <definedName name="BExKJUSJPFUIK20FTVAFJWR2OUYX" localSheetId="10" hidden="1">#REF!</definedName>
    <definedName name="BExKJUSJPFUIK20FTVAFJWR2OUYX" localSheetId="7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hidden="1">#REF!</definedName>
    <definedName name="BExKK8VP5RS3D0UXZVKA37C4SYBP" localSheetId="9" hidden="1">#REF!</definedName>
    <definedName name="BExKK8VP5RS3D0UXZVKA37C4SYBP" localSheetId="6" hidden="1">#REF!</definedName>
    <definedName name="BExKK8VP5RS3D0UXZVKA37C4SYBP" localSheetId="8" hidden="1">#REF!</definedName>
    <definedName name="BExKK8VP5RS3D0UXZVKA37C4SYBP" localSheetId="10" hidden="1">#REF!</definedName>
    <definedName name="BExKK8VP5RS3D0UXZVKA37C4SYBP" localSheetId="7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hidden="1">#REF!</definedName>
    <definedName name="BExKKIM9NPF6B3SPMPIQB27HQME4" localSheetId="9" hidden="1">#REF!</definedName>
    <definedName name="BExKKIM9NPF6B3SPMPIQB27HQME4" localSheetId="6" hidden="1">#REF!</definedName>
    <definedName name="BExKKIM9NPF6B3SPMPIQB27HQME4" localSheetId="8" hidden="1">#REF!</definedName>
    <definedName name="BExKKIM9NPF6B3SPMPIQB27HQME4" localSheetId="10" hidden="1">#REF!</definedName>
    <definedName name="BExKKIM9NPF6B3SPMPIQB27HQME4" localSheetId="7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hidden="1">#REF!</definedName>
    <definedName name="BExKKIX1BCBQ4R3K41QD8NTV0OV0" localSheetId="9" hidden="1">#REF!</definedName>
    <definedName name="BExKKIX1BCBQ4R3K41QD8NTV0OV0" localSheetId="6" hidden="1">#REF!</definedName>
    <definedName name="BExKKIX1BCBQ4R3K41QD8NTV0OV0" localSheetId="8" hidden="1">#REF!</definedName>
    <definedName name="BExKKIX1BCBQ4R3K41QD8NTV0OV0" localSheetId="10" hidden="1">#REF!</definedName>
    <definedName name="BExKKIX1BCBQ4R3K41QD8NTV0OV0" localSheetId="7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hidden="1">#REF!</definedName>
    <definedName name="BExKKQ3ZWADYV03YHMXDOAMU90EB" localSheetId="9" hidden="1">#REF!</definedName>
    <definedName name="BExKKQ3ZWADYV03YHMXDOAMU90EB" localSheetId="6" hidden="1">#REF!</definedName>
    <definedName name="BExKKQ3ZWADYV03YHMXDOAMU90EB" localSheetId="8" hidden="1">#REF!</definedName>
    <definedName name="BExKKQ3ZWADYV03YHMXDOAMU90EB" localSheetId="10" hidden="1">#REF!</definedName>
    <definedName name="BExKKQ3ZWADYV03YHMXDOAMU90EB" localSheetId="7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hidden="1">#REF!</definedName>
    <definedName name="BExKKUGD2HMJWQEYZ8H3X1BMXFS9" localSheetId="9" hidden="1">#REF!</definedName>
    <definedName name="BExKKUGD2HMJWQEYZ8H3X1BMXFS9" localSheetId="6" hidden="1">#REF!</definedName>
    <definedName name="BExKKUGD2HMJWQEYZ8H3X1BMXFS9" localSheetId="8" hidden="1">#REF!</definedName>
    <definedName name="BExKKUGD2HMJWQEYZ8H3X1BMXFS9" localSheetId="10" hidden="1">#REF!</definedName>
    <definedName name="BExKKUGD2HMJWQEYZ8H3X1BMXFS9" localSheetId="7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hidden="1">#REF!</definedName>
    <definedName name="BExKKX05KCZZZPKOR1NE5A8RGVT4" localSheetId="9" hidden="1">#REF!</definedName>
    <definedName name="BExKKX05KCZZZPKOR1NE5A8RGVT4" localSheetId="6" hidden="1">#REF!</definedName>
    <definedName name="BExKKX05KCZZZPKOR1NE5A8RGVT4" localSheetId="8" hidden="1">#REF!</definedName>
    <definedName name="BExKKX05KCZZZPKOR1NE5A8RGVT4" localSheetId="10" hidden="1">#REF!</definedName>
    <definedName name="BExKKX05KCZZZPKOR1NE5A8RGVT4" localSheetId="7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hidden="1">#REF!</definedName>
    <definedName name="BExKKXR1RTRRJJ3MJUR28N4J02PP" localSheetId="9" hidden="1">#REF!</definedName>
    <definedName name="BExKKXR1RTRRJJ3MJUR28N4J02PP" localSheetId="8" hidden="1">#REF!</definedName>
    <definedName name="BExKKXR1RTRRJJ3MJUR28N4J02PP" localSheetId="10" hidden="1">#REF!</definedName>
    <definedName name="BExKKXR1RTRRJJ3MJUR28N4J02PP" localSheetId="7" hidden="1">#REF!</definedName>
    <definedName name="BExKKXR1RTRRJJ3MJUR28N4J02PP" localSheetId="11" hidden="1">#REF!</definedName>
    <definedName name="BExKKXR1RTRRJJ3MJUR28N4J02PP" localSheetId="12" hidden="1">#REF!</definedName>
    <definedName name="BExKKXR1RTRRJJ3MJUR28N4J02PP" hidden="1">#REF!</definedName>
    <definedName name="BExKL3AQ1IV1NVX782PTFKU7U16A" localSheetId="9" hidden="1">#REF!</definedName>
    <definedName name="BExKL3AQ1IV1NVX782PTFKU7U16A" localSheetId="6" hidden="1">#REF!</definedName>
    <definedName name="BExKL3AQ1IV1NVX782PTFKU7U16A" localSheetId="8" hidden="1">#REF!</definedName>
    <definedName name="BExKL3AQ1IV1NVX782PTFKU7U16A" localSheetId="10" hidden="1">#REF!</definedName>
    <definedName name="BExKL3AQ1IV1NVX782PTFKU7U16A" localSheetId="7" hidden="1">#REF!</definedName>
    <definedName name="BExKL3AQ1IV1NVX782PTFKU7U16A" localSheetId="11" hidden="1">#REF!</definedName>
    <definedName name="BExKL3AQ1IV1NVX782PTFKU7U16A" localSheetId="12" hidden="1">#REF!</definedName>
    <definedName name="BExKL3AQ1IV1NVX782PTFKU7U16A" hidden="1">#REF!</definedName>
    <definedName name="BExKL4ND3A90KGDVHXTW6HNA90IO" localSheetId="9" hidden="1">#REF!</definedName>
    <definedName name="BExKL4ND3A90KGDVHXTW6HNA90IO" localSheetId="8" hidden="1">#REF!</definedName>
    <definedName name="BExKL4ND3A90KGDVHXTW6HNA90IO" localSheetId="10" hidden="1">#REF!</definedName>
    <definedName name="BExKL4ND3A90KGDVHXTW6HNA90IO" localSheetId="7" hidden="1">#REF!</definedName>
    <definedName name="BExKL4ND3A90KGDVHXTW6HNA90IO" localSheetId="11" hidden="1">#REF!</definedName>
    <definedName name="BExKL4ND3A90KGDVHXTW6HNA90IO" localSheetId="12" hidden="1">#REF!</definedName>
    <definedName name="BExKL4ND3A90KGDVHXTW6HNA90IO" hidden="1">#REF!</definedName>
    <definedName name="BExKL53HF7TQ4EB1YOQXSQEBG541" localSheetId="9" hidden="1">#REF!</definedName>
    <definedName name="BExKL53HF7TQ4EB1YOQXSQEBG541" localSheetId="8" hidden="1">#REF!</definedName>
    <definedName name="BExKL53HF7TQ4EB1YOQXSQEBG541" localSheetId="10" hidden="1">#REF!</definedName>
    <definedName name="BExKL53HF7TQ4EB1YOQXSQEBG541" localSheetId="7" hidden="1">#REF!</definedName>
    <definedName name="BExKL53HF7TQ4EB1YOQXSQEBG541" localSheetId="11" hidden="1">#REF!</definedName>
    <definedName name="BExKL53HF7TQ4EB1YOQXSQEBG541" localSheetId="12" hidden="1">#REF!</definedName>
    <definedName name="BExKL53HF7TQ4EB1YOQXSQEBG541" hidden="1">#REF!</definedName>
    <definedName name="BExKLD6S9L66QYREYHBE5J44OK7X" localSheetId="9" hidden="1">#REF!</definedName>
    <definedName name="BExKLD6S9L66QYREYHBE5J44OK7X" localSheetId="6" hidden="1">#REF!</definedName>
    <definedName name="BExKLD6S9L66QYREYHBE5J44OK7X" localSheetId="8" hidden="1">#REF!</definedName>
    <definedName name="BExKLD6S9L66QYREYHBE5J44OK7X" localSheetId="10" hidden="1">#REF!</definedName>
    <definedName name="BExKLD6S9L66QYREYHBE5J44OK7X" localSheetId="7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hidden="1">#REF!</definedName>
    <definedName name="BExKLEZK32L28GYJWVO63BZ5E1JD" localSheetId="9" hidden="1">#REF!</definedName>
    <definedName name="BExKLEZK32L28GYJWVO63BZ5E1JD" localSheetId="6" hidden="1">#REF!</definedName>
    <definedName name="BExKLEZK32L28GYJWVO63BZ5E1JD" localSheetId="8" hidden="1">#REF!</definedName>
    <definedName name="BExKLEZK32L28GYJWVO63BZ5E1JD" localSheetId="10" hidden="1">#REF!</definedName>
    <definedName name="BExKLEZK32L28GYJWVO63BZ5E1JD" localSheetId="7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hidden="1">#REF!</definedName>
    <definedName name="BExKLLKVVHT06LA55JB2FC871DC5" localSheetId="9" hidden="1">#REF!</definedName>
    <definedName name="BExKLLKVVHT06LA55JB2FC871DC5" localSheetId="6" hidden="1">#REF!</definedName>
    <definedName name="BExKLLKVVHT06LA55JB2FC871DC5" localSheetId="8" hidden="1">#REF!</definedName>
    <definedName name="BExKLLKVVHT06LA55JB2FC871DC5" localSheetId="10" hidden="1">#REF!</definedName>
    <definedName name="BExKLLKVVHT06LA55JB2FC871DC5" localSheetId="7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hidden="1">#REF!</definedName>
    <definedName name="BExKMHSPAJPHUEZXSHTFJNWYFCQR" hidden="1">'[2]Reco Sheet for Fcast'!$L$6:$M$10</definedName>
    <definedName name="BExKMWBX4EH3EYJ07UFEM08NB40Z" localSheetId="9" hidden="1">#REF!</definedName>
    <definedName name="BExKMWBX4EH3EYJ07UFEM08NB40Z" localSheetId="6" hidden="1">#REF!</definedName>
    <definedName name="BExKMWBX4EH3EYJ07UFEM08NB40Z" localSheetId="8" hidden="1">#REF!</definedName>
    <definedName name="BExKMWBX4EH3EYJ07UFEM08NB40Z" localSheetId="10" hidden="1">#REF!</definedName>
    <definedName name="BExKMWBX4EH3EYJ07UFEM08NB40Z" localSheetId="7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hidden="1">#REF!</definedName>
    <definedName name="BExKMX8A5ZOYAIX1JNJ198214P08" hidden="1">'[2]Reco Sheet for Fcast'!$I$6:$J$6</definedName>
    <definedName name="BExKMYFLWBFTOJ5NQL4G11KXZAEN" localSheetId="9" hidden="1">#REF!</definedName>
    <definedName name="BExKMYFLWBFTOJ5NQL4G11KXZAEN" localSheetId="8" hidden="1">#REF!</definedName>
    <definedName name="BExKMYFLWBFTOJ5NQL4G11KXZAEN" localSheetId="10" hidden="1">#REF!</definedName>
    <definedName name="BExKMYFLWBFTOJ5NQL4G11KXZAEN" localSheetId="7" hidden="1">#REF!</definedName>
    <definedName name="BExKMYFLWBFTOJ5NQL4G11KXZAEN" localSheetId="11" hidden="1">#REF!</definedName>
    <definedName name="BExKMYFLWBFTOJ5NQL4G11KXZAEN" localSheetId="12" hidden="1">#REF!</definedName>
    <definedName name="BExKMYFLWBFTOJ5NQL4G11KXZAEN" hidden="1">#REF!</definedName>
    <definedName name="BExKMYVQK76DINJWDJX5EG3NBECG" localSheetId="9" hidden="1">#REF!</definedName>
    <definedName name="BExKMYVQK76DINJWDJX5EG3NBECG" localSheetId="8" hidden="1">#REF!</definedName>
    <definedName name="BExKMYVQK76DINJWDJX5EG3NBECG" localSheetId="10" hidden="1">#REF!</definedName>
    <definedName name="BExKMYVQK76DINJWDJX5EG3NBECG" localSheetId="7" hidden="1">#REF!</definedName>
    <definedName name="BExKMYVQK76DINJWDJX5EG3NBECG" localSheetId="11" hidden="1">#REF!</definedName>
    <definedName name="BExKMYVQK76DINJWDJX5EG3NBECG" localSheetId="12" hidden="1">#REF!</definedName>
    <definedName name="BExKMYVQK76DINJWDJX5EG3NBECG" hidden="1">#REF!</definedName>
    <definedName name="BExKNBGV2IR3S7M0BX4810KZB4V3" localSheetId="9" hidden="1">#REF!</definedName>
    <definedName name="BExKNBGV2IR3S7M0BX4810KZB4V3" localSheetId="6" hidden="1">#REF!</definedName>
    <definedName name="BExKNBGV2IR3S7M0BX4810KZB4V3" localSheetId="8" hidden="1">#REF!</definedName>
    <definedName name="BExKNBGV2IR3S7M0BX4810KZB4V3" localSheetId="10" hidden="1">#REF!</definedName>
    <definedName name="BExKNBGV2IR3S7M0BX4810KZB4V3" localSheetId="7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hidden="1">#REF!</definedName>
    <definedName name="BExKNCTBZTSY3MO42VU5PLV6YUHZ" localSheetId="9" hidden="1">#REF!</definedName>
    <definedName name="BExKNCTBZTSY3MO42VU5PLV6YUHZ" localSheetId="6" hidden="1">#REF!</definedName>
    <definedName name="BExKNCTBZTSY3MO42VU5PLV6YUHZ" localSheetId="8" hidden="1">#REF!</definedName>
    <definedName name="BExKNCTBZTSY3MO42VU5PLV6YUHZ" localSheetId="10" hidden="1">#REF!</definedName>
    <definedName name="BExKNCTBZTSY3MO42VU5PLV6YUHZ" localSheetId="7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hidden="1">#REF!</definedName>
    <definedName name="BExKNGV2YY749C42AQ2T9QNIE5C3" localSheetId="9" hidden="1">#REF!</definedName>
    <definedName name="BExKNGV2YY749C42AQ2T9QNIE5C3" localSheetId="6" hidden="1">#REF!</definedName>
    <definedName name="BExKNGV2YY749C42AQ2T9QNIE5C3" localSheetId="8" hidden="1">#REF!</definedName>
    <definedName name="BExKNGV2YY749C42AQ2T9QNIE5C3" localSheetId="10" hidden="1">#REF!</definedName>
    <definedName name="BExKNGV2YY749C42AQ2T9QNIE5C3" localSheetId="7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hidden="1">#REF!</definedName>
    <definedName name="BExKNTG8WOYHOW9I6K6WBGXTRX0X" localSheetId="9" hidden="1">#REF!</definedName>
    <definedName name="BExKNTG8WOYHOW9I6K6WBGXTRX0X" localSheetId="6" hidden="1">#REF!</definedName>
    <definedName name="BExKNTG8WOYHOW9I6K6WBGXTRX0X" localSheetId="8" hidden="1">#REF!</definedName>
    <definedName name="BExKNTG8WOYHOW9I6K6WBGXTRX0X" localSheetId="10" hidden="1">#REF!</definedName>
    <definedName name="BExKNTG8WOYHOW9I6K6WBGXTRX0X" localSheetId="7" hidden="1">#REF!</definedName>
    <definedName name="BExKNTG8WOYHOW9I6K6WBGXTRX0X" localSheetId="11" hidden="1">#REF!</definedName>
    <definedName name="BExKNTG8WOYHOW9I6K6WBGXTRX0X" localSheetId="12" hidden="1">#REF!</definedName>
    <definedName name="BExKNTG8WOYHOW9I6K6WBGXTRX0X" hidden="1">#REF!</definedName>
    <definedName name="BExKNV8UOHVWEHDJWI2WMJ9X6QHZ" localSheetId="9" hidden="1">#REF!</definedName>
    <definedName name="BExKNV8UOHVWEHDJWI2WMJ9X6QHZ" localSheetId="6" hidden="1">#REF!</definedName>
    <definedName name="BExKNV8UOHVWEHDJWI2WMJ9X6QHZ" localSheetId="8" hidden="1">#REF!</definedName>
    <definedName name="BExKNV8UOHVWEHDJWI2WMJ9X6QHZ" localSheetId="10" hidden="1">#REF!</definedName>
    <definedName name="BExKNV8UOHVWEHDJWI2WMJ9X6QHZ" localSheetId="7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hidden="1">#REF!</definedName>
    <definedName name="BExKNZLD7UATC1MYRNJD8H2NH4KU" localSheetId="9" hidden="1">#REF!</definedName>
    <definedName name="BExKNZLD7UATC1MYRNJD8H2NH4KU" localSheetId="6" hidden="1">#REF!</definedName>
    <definedName name="BExKNZLD7UATC1MYRNJD8H2NH4KU" localSheetId="8" hidden="1">#REF!</definedName>
    <definedName name="BExKNZLD7UATC1MYRNJD8H2NH4KU" localSheetId="10" hidden="1">#REF!</definedName>
    <definedName name="BExKNZLD7UATC1MYRNJD8H2NH4KU" localSheetId="7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hidden="1">#REF!</definedName>
    <definedName name="BExKNZQUKQQG2Y97R74G4O4BJP1L" localSheetId="9" hidden="1">#REF!</definedName>
    <definedName name="BExKNZQUKQQG2Y97R74G4O4BJP1L" localSheetId="6" hidden="1">#REF!</definedName>
    <definedName name="BExKNZQUKQQG2Y97R74G4O4BJP1L" localSheetId="8" hidden="1">#REF!</definedName>
    <definedName name="BExKNZQUKQQG2Y97R74G4O4BJP1L" localSheetId="10" hidden="1">#REF!</definedName>
    <definedName name="BExKNZQUKQQG2Y97R74G4O4BJP1L" localSheetId="7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hidden="1">#REF!</definedName>
    <definedName name="BExKO06X0EAD3ABEG1E8PWLDWHBA" localSheetId="9" hidden="1">#REF!</definedName>
    <definedName name="BExKO06X0EAD3ABEG1E8PWLDWHBA" localSheetId="6" hidden="1">#REF!</definedName>
    <definedName name="BExKO06X0EAD3ABEG1E8PWLDWHBA" localSheetId="8" hidden="1">#REF!</definedName>
    <definedName name="BExKO06X0EAD3ABEG1E8PWLDWHBA" localSheetId="10" hidden="1">#REF!</definedName>
    <definedName name="BExKO06X0EAD3ABEG1E8PWLDWHBA" localSheetId="7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hidden="1">#REF!</definedName>
    <definedName name="BExKO2AHHSGNI1AZOIOW21KPXKPE" localSheetId="9" hidden="1">#REF!</definedName>
    <definedName name="BExKO2AHHSGNI1AZOIOW21KPXKPE" localSheetId="6" hidden="1">#REF!</definedName>
    <definedName name="BExKO2AHHSGNI1AZOIOW21KPXKPE" localSheetId="8" hidden="1">#REF!</definedName>
    <definedName name="BExKO2AHHSGNI1AZOIOW21KPXKPE" localSheetId="10" hidden="1">#REF!</definedName>
    <definedName name="BExKO2AHHSGNI1AZOIOW21KPXKPE" localSheetId="7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hidden="1">#REF!</definedName>
    <definedName name="BExKO2FXWJWC5IZLDN8JHYILQJ2N" localSheetId="9" hidden="1">#REF!</definedName>
    <definedName name="BExKO2FXWJWC5IZLDN8JHYILQJ2N" localSheetId="6" hidden="1">#REF!</definedName>
    <definedName name="BExKO2FXWJWC5IZLDN8JHYILQJ2N" localSheetId="8" hidden="1">#REF!</definedName>
    <definedName name="BExKO2FXWJWC5IZLDN8JHYILQJ2N" localSheetId="10" hidden="1">#REF!</definedName>
    <definedName name="BExKO2FXWJWC5IZLDN8JHYILQJ2N" localSheetId="7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hidden="1">#REF!</definedName>
    <definedName name="BExKO438WZ8FKOU00NURGFMOYXWN" localSheetId="9" hidden="1">#REF!</definedName>
    <definedName name="BExKO438WZ8FKOU00NURGFMOYXWN" localSheetId="6" hidden="1">#REF!</definedName>
    <definedName name="BExKO438WZ8FKOU00NURGFMOYXWN" localSheetId="8" hidden="1">#REF!</definedName>
    <definedName name="BExKO438WZ8FKOU00NURGFMOYXWN" localSheetId="10" hidden="1">#REF!</definedName>
    <definedName name="BExKO438WZ8FKOU00NURGFMOYXWN" localSheetId="7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hidden="1">#REF!</definedName>
    <definedName name="BExKODIZGWW2EQD0FEYW6WK6XLCM" localSheetId="9" hidden="1">#REF!</definedName>
    <definedName name="BExKODIZGWW2EQD0FEYW6WK6XLCM" localSheetId="6" hidden="1">#REF!</definedName>
    <definedName name="BExKODIZGWW2EQD0FEYW6WK6XLCM" localSheetId="8" hidden="1">#REF!</definedName>
    <definedName name="BExKODIZGWW2EQD0FEYW6WK6XLCM" localSheetId="10" hidden="1">#REF!</definedName>
    <definedName name="BExKODIZGWW2EQD0FEYW6WK6XLCM" localSheetId="7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hidden="1">#REF!</definedName>
    <definedName name="BExKOLRTA7ZVSAAV7FAC0JKTRRGQ" localSheetId="9" hidden="1">#REF!</definedName>
    <definedName name="BExKOLRTA7ZVSAAV7FAC0JKTRRGQ" localSheetId="8" hidden="1">#REF!</definedName>
    <definedName name="BExKOLRTA7ZVSAAV7FAC0JKTRRGQ" localSheetId="10" hidden="1">#REF!</definedName>
    <definedName name="BExKOLRTA7ZVSAAV7FAC0JKTRRGQ" localSheetId="7" hidden="1">#REF!</definedName>
    <definedName name="BExKOLRTA7ZVSAAV7FAC0JKTRRGQ" localSheetId="11" hidden="1">#REF!</definedName>
    <definedName name="BExKOLRTA7ZVSAAV7FAC0JKTRRGQ" localSheetId="12" hidden="1">#REF!</definedName>
    <definedName name="BExKOLRTA7ZVSAAV7FAC0JKTRRGQ" hidden="1">#REF!</definedName>
    <definedName name="BExKOPO2HPWVQGAKW8LOZMPIDEFG" localSheetId="9" hidden="1">#REF!</definedName>
    <definedName name="BExKOPO2HPWVQGAKW8LOZMPIDEFG" localSheetId="6" hidden="1">#REF!</definedName>
    <definedName name="BExKOPO2HPWVQGAKW8LOZMPIDEFG" localSheetId="8" hidden="1">#REF!</definedName>
    <definedName name="BExKOPO2HPWVQGAKW8LOZMPIDEFG" localSheetId="10" hidden="1">#REF!</definedName>
    <definedName name="BExKOPO2HPWVQGAKW8LOZMPIDEFG" localSheetId="7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hidden="1">#REF!</definedName>
    <definedName name="BExKP65ITMV7ZKUYQ52F67Y4M5EJ" localSheetId="9" hidden="1">#REF!</definedName>
    <definedName name="BExKP65ITMV7ZKUYQ52F67Y4M5EJ" localSheetId="8" hidden="1">#REF!</definedName>
    <definedName name="BExKP65ITMV7ZKUYQ52F67Y4M5EJ" localSheetId="10" hidden="1">#REF!</definedName>
    <definedName name="BExKP65ITMV7ZKUYQ52F67Y4M5EJ" localSheetId="7" hidden="1">#REF!</definedName>
    <definedName name="BExKP65ITMV7ZKUYQ52F67Y4M5EJ" localSheetId="11" hidden="1">#REF!</definedName>
    <definedName name="BExKP65ITMV7ZKUYQ52F67Y4M5EJ" localSheetId="12" hidden="1">#REF!</definedName>
    <definedName name="BExKP65ITMV7ZKUYQ52F67Y4M5EJ" hidden="1">#REF!</definedName>
    <definedName name="BExKPBJJN98NVSALRMK9B8P0823D" localSheetId="9" hidden="1">#REF!</definedName>
    <definedName name="BExKPBJJN98NVSALRMK9B8P0823D" localSheetId="8" hidden="1">#REF!</definedName>
    <definedName name="BExKPBJJN98NVSALRMK9B8P0823D" localSheetId="10" hidden="1">#REF!</definedName>
    <definedName name="BExKPBJJN98NVSALRMK9B8P0823D" localSheetId="7" hidden="1">#REF!</definedName>
    <definedName name="BExKPBJJN98NVSALRMK9B8P0823D" localSheetId="11" hidden="1">#REF!</definedName>
    <definedName name="BExKPBJJN98NVSALRMK9B8P0823D" localSheetId="12" hidden="1">#REF!</definedName>
    <definedName name="BExKPBJJN98NVSALRMK9B8P0823D" hidden="1">#REF!</definedName>
    <definedName name="BExKPEZP0QTKOTLIMMIFSVTHQEEK" localSheetId="9" hidden="1">#REF!</definedName>
    <definedName name="BExKPEZP0QTKOTLIMMIFSVTHQEEK" localSheetId="6" hidden="1">#REF!</definedName>
    <definedName name="BExKPEZP0QTKOTLIMMIFSVTHQEEK" localSheetId="8" hidden="1">#REF!</definedName>
    <definedName name="BExKPEZP0QTKOTLIMMIFSVTHQEEK" localSheetId="10" hidden="1">#REF!</definedName>
    <definedName name="BExKPEZP0QTKOTLIMMIFSVTHQEEK" localSheetId="7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hidden="1">#REF!</definedName>
    <definedName name="BExKPIVZA7ZAIKDDY6ZGU9Z4MH4H" localSheetId="9" hidden="1">#REF!</definedName>
    <definedName name="BExKPIVZA7ZAIKDDY6ZGU9Z4MH4H" localSheetId="8" hidden="1">#REF!</definedName>
    <definedName name="BExKPIVZA7ZAIKDDY6ZGU9Z4MH4H" localSheetId="10" hidden="1">#REF!</definedName>
    <definedName name="BExKPIVZA7ZAIKDDY6ZGU9Z4MH4H" localSheetId="7" hidden="1">#REF!</definedName>
    <definedName name="BExKPIVZA7ZAIKDDY6ZGU9Z4MH4H" localSheetId="11" hidden="1">#REF!</definedName>
    <definedName name="BExKPIVZA7ZAIKDDY6ZGU9Z4MH4H" localSheetId="12" hidden="1">#REF!</definedName>
    <definedName name="BExKPIVZA7ZAIKDDY6ZGU9Z4MH4H" hidden="1">#REF!</definedName>
    <definedName name="BExKPLQJX0HJ8OTXBXH9IC9J2V0W" localSheetId="9" hidden="1">#REF!</definedName>
    <definedName name="BExKPLQJX0HJ8OTXBXH9IC9J2V0W" localSheetId="6" hidden="1">#REF!</definedName>
    <definedName name="BExKPLQJX0HJ8OTXBXH9IC9J2V0W" localSheetId="8" hidden="1">#REF!</definedName>
    <definedName name="BExKPLQJX0HJ8OTXBXH9IC9J2V0W" localSheetId="10" hidden="1">#REF!</definedName>
    <definedName name="BExKPLQJX0HJ8OTXBXH9IC9J2V0W" localSheetId="7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hidden="1">#REF!</definedName>
    <definedName name="BExKPN8C7GN36ZJZHLOB74LU6KT0" localSheetId="9" hidden="1">#REF!</definedName>
    <definedName name="BExKPN8C7GN36ZJZHLOB74LU6KT0" localSheetId="6" hidden="1">#REF!</definedName>
    <definedName name="BExKPN8C7GN36ZJZHLOB74LU6KT0" localSheetId="8" hidden="1">#REF!</definedName>
    <definedName name="BExKPN8C7GN36ZJZHLOB74LU6KT0" localSheetId="10" hidden="1">#REF!</definedName>
    <definedName name="BExKPN8C7GN36ZJZHLOB74LU6KT0" localSheetId="7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hidden="1">#REF!</definedName>
    <definedName name="BExKPOA7KQEO5H53FUG2NPXVNY9Z" hidden="1">'[3]Bud Mth'!$L$6:$M$11</definedName>
    <definedName name="BExKPWZ3MV9AIHWS8PFU742XQN0T" localSheetId="9" hidden="1">#REF!</definedName>
    <definedName name="BExKPWZ3MV9AIHWS8PFU742XQN0T" localSheetId="8" hidden="1">#REF!</definedName>
    <definedName name="BExKPWZ3MV9AIHWS8PFU742XQN0T" localSheetId="10" hidden="1">#REF!</definedName>
    <definedName name="BExKPWZ3MV9AIHWS8PFU742XQN0T" localSheetId="7" hidden="1">#REF!</definedName>
    <definedName name="BExKPWZ3MV9AIHWS8PFU742XQN0T" localSheetId="11" hidden="1">#REF!</definedName>
    <definedName name="BExKPWZ3MV9AIHWS8PFU742XQN0T" localSheetId="12" hidden="1">#REF!</definedName>
    <definedName name="BExKPWZ3MV9AIHWS8PFU742XQN0T" hidden="1">#REF!</definedName>
    <definedName name="BExKPX9VZ1J5021Q98K60HMPJU58" localSheetId="9" hidden="1">#REF!</definedName>
    <definedName name="BExKPX9VZ1J5021Q98K60HMPJU58" localSheetId="6" hidden="1">#REF!</definedName>
    <definedName name="BExKPX9VZ1J5021Q98K60HMPJU58" localSheetId="8" hidden="1">#REF!</definedName>
    <definedName name="BExKPX9VZ1J5021Q98K60HMPJU58" localSheetId="10" hidden="1">#REF!</definedName>
    <definedName name="BExKPX9VZ1J5021Q98K60HMPJU58" localSheetId="7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hidden="1">#REF!</definedName>
    <definedName name="BExKQJGAAWNM3NT19E9I0CQDBTU0" localSheetId="9" hidden="1">#REF!</definedName>
    <definedName name="BExKQJGAAWNM3NT19E9I0CQDBTU0" localSheetId="6" hidden="1">#REF!</definedName>
    <definedName name="BExKQJGAAWNM3NT19E9I0CQDBTU0" localSheetId="8" hidden="1">#REF!</definedName>
    <definedName name="BExKQJGAAWNM3NT19E9I0CQDBTU0" localSheetId="10" hidden="1">#REF!</definedName>
    <definedName name="BExKQJGAAWNM3NT19E9I0CQDBTU0" localSheetId="7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hidden="1">#REF!</definedName>
    <definedName name="BExKQM5GJ1ZN5REKFE7YVBQ0KXWF" localSheetId="9" hidden="1">#REF!</definedName>
    <definedName name="BExKQM5GJ1ZN5REKFE7YVBQ0KXWF" localSheetId="6" hidden="1">#REF!</definedName>
    <definedName name="BExKQM5GJ1ZN5REKFE7YVBQ0KXWF" localSheetId="8" hidden="1">#REF!</definedName>
    <definedName name="BExKQM5GJ1ZN5REKFE7YVBQ0KXWF" localSheetId="10" hidden="1">#REF!</definedName>
    <definedName name="BExKQM5GJ1ZN5REKFE7YVBQ0KXWF" localSheetId="7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hidden="1">#REF!</definedName>
    <definedName name="BExKQPLDXXZOE89AAUX3S6BSJMIK" localSheetId="9" hidden="1">#REF!</definedName>
    <definedName name="BExKQPLDXXZOE89AAUX3S6BSJMIK" localSheetId="8" hidden="1">#REF!</definedName>
    <definedName name="BExKQPLDXXZOE89AAUX3S6BSJMIK" localSheetId="10" hidden="1">#REF!</definedName>
    <definedName name="BExKQPLDXXZOE89AAUX3S6BSJMIK" localSheetId="7" hidden="1">#REF!</definedName>
    <definedName name="BExKQPLDXXZOE89AAUX3S6BSJMIK" localSheetId="11" hidden="1">#REF!</definedName>
    <definedName name="BExKQPLDXXZOE89AAUX3S6BSJMIK" localSheetId="12" hidden="1">#REF!</definedName>
    <definedName name="BExKQPLDXXZOE89AAUX3S6BSJMIK" hidden="1">#REF!</definedName>
    <definedName name="BExKQQ71278061G7ZFYGPWOMOMY2" localSheetId="9" hidden="1">#REF!</definedName>
    <definedName name="BExKQQ71278061G7ZFYGPWOMOMY2" localSheetId="6" hidden="1">#REF!</definedName>
    <definedName name="BExKQQ71278061G7ZFYGPWOMOMY2" localSheetId="8" hidden="1">#REF!</definedName>
    <definedName name="BExKQQ71278061G7ZFYGPWOMOMY2" localSheetId="10" hidden="1">#REF!</definedName>
    <definedName name="BExKQQ71278061G7ZFYGPWOMOMY2" localSheetId="7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hidden="1">#REF!</definedName>
    <definedName name="BExKQTXRG3ECU8NT47UR7643LO5G" localSheetId="9" hidden="1">#REF!</definedName>
    <definedName name="BExKQTXRG3ECU8NT47UR7643LO5G" localSheetId="6" hidden="1">#REF!</definedName>
    <definedName name="BExKQTXRG3ECU8NT47UR7643LO5G" localSheetId="8" hidden="1">#REF!</definedName>
    <definedName name="BExKQTXRG3ECU8NT47UR7643LO5G" localSheetId="10" hidden="1">#REF!</definedName>
    <definedName name="BExKQTXRG3ECU8NT47UR7643LO5G" localSheetId="7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hidden="1">#REF!</definedName>
    <definedName name="BExKQVL7HPOIZ4FHANDFMVOJLEPR" localSheetId="9" hidden="1">#REF!</definedName>
    <definedName name="BExKQVL7HPOIZ4FHANDFMVOJLEPR" localSheetId="6" hidden="1">#REF!</definedName>
    <definedName name="BExKQVL7HPOIZ4FHANDFMVOJLEPR" localSheetId="8" hidden="1">#REF!</definedName>
    <definedName name="BExKQVL7HPOIZ4FHANDFMVOJLEPR" localSheetId="10" hidden="1">#REF!</definedName>
    <definedName name="BExKQVL7HPOIZ4FHANDFMVOJLEPR" localSheetId="7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hidden="1">#REF!</definedName>
    <definedName name="BExKR8RZSEHW184G0Z56B4EGNU72" localSheetId="9" hidden="1">#REF!</definedName>
    <definedName name="BExKR8RZSEHW184G0Z56B4EGNU72" localSheetId="6" hidden="1">#REF!</definedName>
    <definedName name="BExKR8RZSEHW184G0Z56B4EGNU72" localSheetId="8" hidden="1">#REF!</definedName>
    <definedName name="BExKR8RZSEHW184G0Z56B4EGNU72" localSheetId="10" hidden="1">#REF!</definedName>
    <definedName name="BExKR8RZSEHW184G0Z56B4EGNU72" localSheetId="7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hidden="1">#REF!</definedName>
    <definedName name="BExKRCO7LYZM5H2ESGUGVF5TQICB" localSheetId="9" hidden="1">#REF!</definedName>
    <definedName name="BExKRCO7LYZM5H2ESGUGVF5TQICB" localSheetId="8" hidden="1">#REF!</definedName>
    <definedName name="BExKRCO7LYZM5H2ESGUGVF5TQICB" localSheetId="10" hidden="1">#REF!</definedName>
    <definedName name="BExKRCO7LYZM5H2ESGUGVF5TQICB" localSheetId="7" hidden="1">#REF!</definedName>
    <definedName name="BExKRCO7LYZM5H2ESGUGVF5TQICB" localSheetId="11" hidden="1">#REF!</definedName>
    <definedName name="BExKRCO7LYZM5H2ESGUGVF5TQICB" localSheetId="12" hidden="1">#REF!</definedName>
    <definedName name="BExKRCO7LYZM5H2ESGUGVF5TQICB" hidden="1">#REF!</definedName>
    <definedName name="BExKRKRIT575GO53KC15JKG2VLFG" hidden="1">'[3]Bud Mth'!$I$11:$J$11</definedName>
    <definedName name="BExKRVUSQ6PA7ZYQSTEQL3X7PB9P" localSheetId="9" hidden="1">#REF!</definedName>
    <definedName name="BExKRVUSQ6PA7ZYQSTEQL3X7PB9P" localSheetId="6" hidden="1">#REF!</definedName>
    <definedName name="BExKRVUSQ6PA7ZYQSTEQL3X7PB9P" localSheetId="8" hidden="1">#REF!</definedName>
    <definedName name="BExKRVUSQ6PA7ZYQSTEQL3X7PB9P" localSheetId="10" hidden="1">#REF!</definedName>
    <definedName name="BExKRVUSQ6PA7ZYQSTEQL3X7PB9P" localSheetId="7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hidden="1">#REF!</definedName>
    <definedName name="BExKRY3KZ7F7RB2KH8HXSQ85IEQO" localSheetId="9" hidden="1">#REF!</definedName>
    <definedName name="BExKRY3KZ7F7RB2KH8HXSQ85IEQO" localSheetId="6" hidden="1">#REF!</definedName>
    <definedName name="BExKRY3KZ7F7RB2KH8HXSQ85IEQO" localSheetId="8" hidden="1">#REF!</definedName>
    <definedName name="BExKRY3KZ7F7RB2KH8HXSQ85IEQO" localSheetId="10" hidden="1">#REF!</definedName>
    <definedName name="BExKRY3KZ7F7RB2KH8HXSQ85IEQO" localSheetId="7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hidden="1">#REF!</definedName>
    <definedName name="BExKSA37DZTCK6H13HPIKR0ZFVL8" localSheetId="9" hidden="1">#REF!</definedName>
    <definedName name="BExKSA37DZTCK6H13HPIKR0ZFVL8" localSheetId="6" hidden="1">#REF!</definedName>
    <definedName name="BExKSA37DZTCK6H13HPIKR0ZFVL8" localSheetId="8" hidden="1">#REF!</definedName>
    <definedName name="BExKSA37DZTCK6H13HPIKR0ZFVL8" localSheetId="10" hidden="1">#REF!</definedName>
    <definedName name="BExKSA37DZTCK6H13HPIKR0ZFVL8" localSheetId="7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hidden="1">#REF!</definedName>
    <definedName name="BExKSADYTB6EPXXFJGZAKEX6H5LW" localSheetId="9" hidden="1">#REF!</definedName>
    <definedName name="BExKSADYTB6EPXXFJGZAKEX6H5LW" localSheetId="8" hidden="1">#REF!</definedName>
    <definedName name="BExKSADYTB6EPXXFJGZAKEX6H5LW" localSheetId="10" hidden="1">#REF!</definedName>
    <definedName name="BExKSADYTB6EPXXFJGZAKEX6H5LW" localSheetId="7" hidden="1">#REF!</definedName>
    <definedName name="BExKSADYTB6EPXXFJGZAKEX6H5LW" localSheetId="11" hidden="1">#REF!</definedName>
    <definedName name="BExKSADYTB6EPXXFJGZAKEX6H5LW" localSheetId="12" hidden="1">#REF!</definedName>
    <definedName name="BExKSADYTB6EPXXFJGZAKEX6H5LW" hidden="1">#REF!</definedName>
    <definedName name="BExKSFMOMSZYDE0WNC94F40S6636" localSheetId="9" hidden="1">#REF!</definedName>
    <definedName name="BExKSFMOMSZYDE0WNC94F40S6636" localSheetId="6" hidden="1">#REF!</definedName>
    <definedName name="BExKSFMOMSZYDE0WNC94F40S6636" localSheetId="8" hidden="1">#REF!</definedName>
    <definedName name="BExKSFMOMSZYDE0WNC94F40S6636" localSheetId="10" hidden="1">#REF!</definedName>
    <definedName name="BExKSFMOMSZYDE0WNC94F40S6636" localSheetId="7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hidden="1">#REF!</definedName>
    <definedName name="BExKSHQ9K79S8KYUWIV5M5LAHHF1" localSheetId="9" hidden="1">#REF!</definedName>
    <definedName name="BExKSHQ9K79S8KYUWIV5M5LAHHF1" localSheetId="6" hidden="1">#REF!</definedName>
    <definedName name="BExKSHQ9K79S8KYUWIV5M5LAHHF1" localSheetId="8" hidden="1">#REF!</definedName>
    <definedName name="BExKSHQ9K79S8KYUWIV5M5LAHHF1" localSheetId="10" hidden="1">#REF!</definedName>
    <definedName name="BExKSHQ9K79S8KYUWIV5M5LAHHF1" localSheetId="7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hidden="1">#REF!</definedName>
    <definedName name="BExKSIHBY1GBZKVKDABW487FDGM6" localSheetId="9" hidden="1">#REF!</definedName>
    <definedName name="BExKSIHBY1GBZKVKDABW487FDGM6" localSheetId="8" hidden="1">#REF!</definedName>
    <definedName name="BExKSIHBY1GBZKVKDABW487FDGM6" localSheetId="10" hidden="1">#REF!</definedName>
    <definedName name="BExKSIHBY1GBZKVKDABW487FDGM6" localSheetId="7" hidden="1">#REF!</definedName>
    <definedName name="BExKSIHBY1GBZKVKDABW487FDGM6" localSheetId="11" hidden="1">#REF!</definedName>
    <definedName name="BExKSIHBY1GBZKVKDABW487FDGM6" localSheetId="12" hidden="1">#REF!</definedName>
    <definedName name="BExKSIHBY1GBZKVKDABW487FDGM6" hidden="1">#REF!</definedName>
    <definedName name="BExKSJIZIOQBVTEHBIN269MXJSLL" localSheetId="9" hidden="1">#REF!</definedName>
    <definedName name="BExKSJIZIOQBVTEHBIN269MXJSLL" localSheetId="8" hidden="1">#REF!</definedName>
    <definedName name="BExKSJIZIOQBVTEHBIN269MXJSLL" localSheetId="10" hidden="1">#REF!</definedName>
    <definedName name="BExKSJIZIOQBVTEHBIN269MXJSLL" localSheetId="7" hidden="1">#REF!</definedName>
    <definedName name="BExKSJIZIOQBVTEHBIN269MXJSLL" localSheetId="11" hidden="1">#REF!</definedName>
    <definedName name="BExKSJIZIOQBVTEHBIN269MXJSLL" localSheetId="12" hidden="1">#REF!</definedName>
    <definedName name="BExKSJIZIOQBVTEHBIN269MXJSLL" hidden="1">#REF!</definedName>
    <definedName name="BExKSJTWG9L3FCX8FLK4EMUJMF27" localSheetId="9" hidden="1">#REF!</definedName>
    <definedName name="BExKSJTWG9L3FCX8FLK4EMUJMF27" localSheetId="6" hidden="1">#REF!</definedName>
    <definedName name="BExKSJTWG9L3FCX8FLK4EMUJMF27" localSheetId="8" hidden="1">#REF!</definedName>
    <definedName name="BExKSJTWG9L3FCX8FLK4EMUJMF27" localSheetId="10" hidden="1">#REF!</definedName>
    <definedName name="BExKSJTWG9L3FCX8FLK4EMUJMF27" localSheetId="7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hidden="1">#REF!</definedName>
    <definedName name="BExKSU0MKNAVZYYPKCYTZDWQX4R8" localSheetId="9" hidden="1">#REF!</definedName>
    <definedName name="BExKSU0MKNAVZYYPKCYTZDWQX4R8" localSheetId="6" hidden="1">#REF!</definedName>
    <definedName name="BExKSU0MKNAVZYYPKCYTZDWQX4R8" localSheetId="8" hidden="1">#REF!</definedName>
    <definedName name="BExKSU0MKNAVZYYPKCYTZDWQX4R8" localSheetId="10" hidden="1">#REF!</definedName>
    <definedName name="BExKSU0MKNAVZYYPKCYTZDWQX4R8" localSheetId="7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hidden="1">#REF!</definedName>
    <definedName name="BExKSX60G1MUS689FXIGYP2F7C62" localSheetId="9" hidden="1">#REF!</definedName>
    <definedName name="BExKSX60G1MUS689FXIGYP2F7C62" localSheetId="6" hidden="1">#REF!</definedName>
    <definedName name="BExKSX60G1MUS689FXIGYP2F7C62" localSheetId="8" hidden="1">#REF!</definedName>
    <definedName name="BExKSX60G1MUS689FXIGYP2F7C62" localSheetId="10" hidden="1">#REF!</definedName>
    <definedName name="BExKSX60G1MUS689FXIGYP2F7C62" localSheetId="7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hidden="1">#REF!</definedName>
    <definedName name="BExKT2UZ7Y2VWF5NQE18SJRLD2RN" localSheetId="9" hidden="1">#REF!</definedName>
    <definedName name="BExKT2UZ7Y2VWF5NQE18SJRLD2RN" localSheetId="6" hidden="1">#REF!</definedName>
    <definedName name="BExKT2UZ7Y2VWF5NQE18SJRLD2RN" localSheetId="8" hidden="1">#REF!</definedName>
    <definedName name="BExKT2UZ7Y2VWF5NQE18SJRLD2RN" localSheetId="10" hidden="1">#REF!</definedName>
    <definedName name="BExKT2UZ7Y2VWF5NQE18SJRLD2RN" localSheetId="7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hidden="1">#REF!</definedName>
    <definedName name="BExKT3GJFNGAM09H5F615E36A38C" localSheetId="9" hidden="1">#REF!</definedName>
    <definedName name="BExKT3GJFNGAM09H5F615E36A38C" localSheetId="6" hidden="1">#REF!</definedName>
    <definedName name="BExKT3GJFNGAM09H5F615E36A38C" localSheetId="8" hidden="1">#REF!</definedName>
    <definedName name="BExKT3GJFNGAM09H5F615E36A38C" localSheetId="10" hidden="1">#REF!</definedName>
    <definedName name="BExKT3GJFNGAM09H5F615E36A38C" localSheetId="7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hidden="1">#REF!</definedName>
    <definedName name="BExKTQZGN8GI3XGSEXMPCCA3S19H" localSheetId="9" hidden="1">#REF!</definedName>
    <definedName name="BExKTQZGN8GI3XGSEXMPCCA3S19H" localSheetId="6" hidden="1">#REF!</definedName>
    <definedName name="BExKTQZGN8GI3XGSEXMPCCA3S19H" localSheetId="8" hidden="1">#REF!</definedName>
    <definedName name="BExKTQZGN8GI3XGSEXMPCCA3S19H" localSheetId="10" hidden="1">#REF!</definedName>
    <definedName name="BExKTQZGN8GI3XGSEXMPCCA3S19H" localSheetId="7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hidden="1">#REF!</definedName>
    <definedName name="BExKTUKYYU0F6TUW1RXV24LRAZFE" localSheetId="9" hidden="1">#REF!</definedName>
    <definedName name="BExKTUKYYU0F6TUW1RXV24LRAZFE" localSheetId="6" hidden="1">#REF!</definedName>
    <definedName name="BExKTUKYYU0F6TUW1RXV24LRAZFE" localSheetId="8" hidden="1">#REF!</definedName>
    <definedName name="BExKTUKYYU0F6TUW1RXV24LRAZFE" localSheetId="10" hidden="1">#REF!</definedName>
    <definedName name="BExKTUKYYU0F6TUW1RXV24LRAZFE" localSheetId="7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hidden="1">#REF!</definedName>
    <definedName name="BExKU3FBLHQBIUTN6XEZW5GC9OG1" localSheetId="9" hidden="1">#REF!</definedName>
    <definedName name="BExKU3FBLHQBIUTN6XEZW5GC9OG1" localSheetId="6" hidden="1">#REF!</definedName>
    <definedName name="BExKU3FBLHQBIUTN6XEZW5GC9OG1" localSheetId="8" hidden="1">#REF!</definedName>
    <definedName name="BExKU3FBLHQBIUTN6XEZW5GC9OG1" localSheetId="10" hidden="1">#REF!</definedName>
    <definedName name="BExKU3FBLHQBIUTN6XEZW5GC9OG1" localSheetId="7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hidden="1">#REF!</definedName>
    <definedName name="BExKU6PVEJJWP8VRA5YJY2K0HNEG" localSheetId="9" hidden="1">#REF!</definedName>
    <definedName name="BExKU6PVEJJWP8VRA5YJY2K0HNEG" localSheetId="8" hidden="1">#REF!</definedName>
    <definedName name="BExKU6PVEJJWP8VRA5YJY2K0HNEG" localSheetId="10" hidden="1">#REF!</definedName>
    <definedName name="BExKU6PVEJJWP8VRA5YJY2K0HNEG" localSheetId="7" hidden="1">#REF!</definedName>
    <definedName name="BExKU6PVEJJWP8VRA5YJY2K0HNEG" localSheetId="11" hidden="1">#REF!</definedName>
    <definedName name="BExKU6PVEJJWP8VRA5YJY2K0HNEG" localSheetId="12" hidden="1">#REF!</definedName>
    <definedName name="BExKU6PVEJJWP8VRA5YJY2K0HNEG" hidden="1">#REF!</definedName>
    <definedName name="BExKU82I99FEUIZLODXJDOJC96CQ" localSheetId="9" hidden="1">#REF!</definedName>
    <definedName name="BExKU82I99FEUIZLODXJDOJC96CQ" localSheetId="6" hidden="1">#REF!</definedName>
    <definedName name="BExKU82I99FEUIZLODXJDOJC96CQ" localSheetId="8" hidden="1">#REF!</definedName>
    <definedName name="BExKU82I99FEUIZLODXJDOJC96CQ" localSheetId="10" hidden="1">#REF!</definedName>
    <definedName name="BExKU82I99FEUIZLODXJDOJC96CQ" localSheetId="7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hidden="1">#REF!</definedName>
    <definedName name="BExKUDM0DFSCM3D91SH0XLXJSL18" localSheetId="9" hidden="1">#REF!</definedName>
    <definedName name="BExKUDM0DFSCM3D91SH0XLXJSL18" localSheetId="6" hidden="1">#REF!</definedName>
    <definedName name="BExKUDM0DFSCM3D91SH0XLXJSL18" localSheetId="8" hidden="1">#REF!</definedName>
    <definedName name="BExKUDM0DFSCM3D91SH0XLXJSL18" localSheetId="10" hidden="1">#REF!</definedName>
    <definedName name="BExKUDM0DFSCM3D91SH0XLXJSL18" localSheetId="7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hidden="1">#REF!</definedName>
    <definedName name="BExKULEKJLA77AUQPDUHSM94Y76Z" localSheetId="9" hidden="1">#REF!</definedName>
    <definedName name="BExKULEKJLA77AUQPDUHSM94Y76Z" localSheetId="6" hidden="1">#REF!</definedName>
    <definedName name="BExKULEKJLA77AUQPDUHSM94Y76Z" localSheetId="8" hidden="1">#REF!</definedName>
    <definedName name="BExKULEKJLA77AUQPDUHSM94Y76Z" localSheetId="10" hidden="1">#REF!</definedName>
    <definedName name="BExKULEKJLA77AUQPDUHSM94Y76Z" localSheetId="7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hidden="1">#REF!</definedName>
    <definedName name="BExKV08R85MKI3MAX9E2HERNQUNL" localSheetId="9" hidden="1">#REF!</definedName>
    <definedName name="BExKV08R85MKI3MAX9E2HERNQUNL" localSheetId="6" hidden="1">#REF!</definedName>
    <definedName name="BExKV08R85MKI3MAX9E2HERNQUNL" localSheetId="8" hidden="1">#REF!</definedName>
    <definedName name="BExKV08R85MKI3MAX9E2HERNQUNL" localSheetId="10" hidden="1">#REF!</definedName>
    <definedName name="BExKV08R85MKI3MAX9E2HERNQUNL" localSheetId="7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hidden="1">#REF!</definedName>
    <definedName name="BExKV4AAUNNJL5JWD7PX6BFKVS6O" localSheetId="9" hidden="1">#REF!</definedName>
    <definedName name="BExKV4AAUNNJL5JWD7PX6BFKVS6O" localSheetId="6" hidden="1">#REF!</definedName>
    <definedName name="BExKV4AAUNNJL5JWD7PX6BFKVS6O" localSheetId="8" hidden="1">#REF!</definedName>
    <definedName name="BExKV4AAUNNJL5JWD7PX6BFKVS6O" localSheetId="10" hidden="1">#REF!</definedName>
    <definedName name="BExKV4AAUNNJL5JWD7PX6BFKVS6O" localSheetId="7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hidden="1">#REF!</definedName>
    <definedName name="BExKVDVK6HN74GQPTXICP9BFC8CF" localSheetId="9" hidden="1">#REF!</definedName>
    <definedName name="BExKVDVK6HN74GQPTXICP9BFC8CF" localSheetId="6" hidden="1">#REF!</definedName>
    <definedName name="BExKVDVK6HN74GQPTXICP9BFC8CF" localSheetId="8" hidden="1">#REF!</definedName>
    <definedName name="BExKVDVK6HN74GQPTXICP9BFC8CF" localSheetId="10" hidden="1">#REF!</definedName>
    <definedName name="BExKVDVK6HN74GQPTXICP9BFC8CF" localSheetId="7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hidden="1">#REF!</definedName>
    <definedName name="BExKVFDI6VT9LE5D9GFPZX51AC4I" hidden="1">'[2]Reco Sheet for Fcast'!$I$8:$J$8</definedName>
    <definedName name="BExKVFZ3ZZGIC1QI8XN6BYFWN0ZY" localSheetId="9" hidden="1">#REF!</definedName>
    <definedName name="BExKVFZ3ZZGIC1QI8XN6BYFWN0ZY" localSheetId="6" hidden="1">#REF!</definedName>
    <definedName name="BExKVFZ3ZZGIC1QI8XN6BYFWN0ZY" localSheetId="8" hidden="1">#REF!</definedName>
    <definedName name="BExKVFZ3ZZGIC1QI8XN6BYFWN0ZY" localSheetId="10" hidden="1">#REF!</definedName>
    <definedName name="BExKVFZ3ZZGIC1QI8XN6BYFWN0ZY" localSheetId="7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hidden="1">#REF!</definedName>
    <definedName name="BExKVG4KGO28KPGTAFL1R8TTZ10N" localSheetId="9" hidden="1">#REF!</definedName>
    <definedName name="BExKVG4KGO28KPGTAFL1R8TTZ10N" localSheetId="6" hidden="1">#REF!</definedName>
    <definedName name="BExKVG4KGO28KPGTAFL1R8TTZ10N" localSheetId="8" hidden="1">#REF!</definedName>
    <definedName name="BExKVG4KGO28KPGTAFL1R8TTZ10N" localSheetId="10" hidden="1">#REF!</definedName>
    <definedName name="BExKVG4KGO28KPGTAFL1R8TTZ10N" localSheetId="7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hidden="1">#REF!</definedName>
    <definedName name="BExKVZR7CUPJCB2M8WO0J2ESDEUX" hidden="1">'[3]Bud Mth'!$F$7:$G$7</definedName>
    <definedName name="BExKW0CSH7DA02YSNV64PSEIXB2P" localSheetId="9" hidden="1">#REF!</definedName>
    <definedName name="BExKW0CSH7DA02YSNV64PSEIXB2P" localSheetId="6" hidden="1">#REF!</definedName>
    <definedName name="BExKW0CSH7DA02YSNV64PSEIXB2P" localSheetId="8" hidden="1">#REF!</definedName>
    <definedName name="BExKW0CSH7DA02YSNV64PSEIXB2P" localSheetId="10" hidden="1">#REF!</definedName>
    <definedName name="BExKW0CSH7DA02YSNV64PSEIXB2P" localSheetId="7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hidden="1">#REF!</definedName>
    <definedName name="BExKWG8MR20O13C3YSUIHBD2BWQ2" localSheetId="9" hidden="1">#REF!</definedName>
    <definedName name="BExKWG8MR20O13C3YSUIHBD2BWQ2" localSheetId="6" hidden="1">#REF!</definedName>
    <definedName name="BExKWG8MR20O13C3YSUIHBD2BWQ2" localSheetId="8" hidden="1">#REF!</definedName>
    <definedName name="BExKWG8MR20O13C3YSUIHBD2BWQ2" localSheetId="10" hidden="1">#REF!</definedName>
    <definedName name="BExKWG8MR20O13C3YSUIHBD2BWQ2" localSheetId="7" hidden="1">#REF!</definedName>
    <definedName name="BExKWG8MR20O13C3YSUIHBD2BWQ2" localSheetId="11" hidden="1">#REF!</definedName>
    <definedName name="BExKWG8MR20O13C3YSUIHBD2BWQ2" localSheetId="12" hidden="1">#REF!</definedName>
    <definedName name="BExKWG8MR20O13C3YSUIHBD2BWQ2" hidden="1">#REF!</definedName>
    <definedName name="BExM9NUG3Q31X01AI9ZJCZIX25CS" localSheetId="9" hidden="1">#REF!</definedName>
    <definedName name="BExM9NUG3Q31X01AI9ZJCZIX25CS" localSheetId="6" hidden="1">#REF!</definedName>
    <definedName name="BExM9NUG3Q31X01AI9ZJCZIX25CS" localSheetId="8" hidden="1">#REF!</definedName>
    <definedName name="BExM9NUG3Q31X01AI9ZJCZIX25CS" localSheetId="10" hidden="1">#REF!</definedName>
    <definedName name="BExM9NUG3Q31X01AI9ZJCZIX25CS" localSheetId="7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hidden="1">#REF!</definedName>
    <definedName name="BExM9OG182RP30MY23PG49LVPZ1C" localSheetId="9" hidden="1">#REF!</definedName>
    <definedName name="BExM9OG182RP30MY23PG49LVPZ1C" localSheetId="6" hidden="1">#REF!</definedName>
    <definedName name="BExM9OG182RP30MY23PG49LVPZ1C" localSheetId="8" hidden="1">#REF!</definedName>
    <definedName name="BExM9OG182RP30MY23PG49LVPZ1C" localSheetId="10" hidden="1">#REF!</definedName>
    <definedName name="BExM9OG182RP30MY23PG49LVPZ1C" localSheetId="7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hidden="1">#REF!</definedName>
    <definedName name="BExMA64MW1S18NH8DCKPCCEI5KCB" localSheetId="9" hidden="1">#REF!</definedName>
    <definedName name="BExMA64MW1S18NH8DCKPCCEI5KCB" localSheetId="6" hidden="1">#REF!</definedName>
    <definedName name="BExMA64MW1S18NH8DCKPCCEI5KCB" localSheetId="8" hidden="1">#REF!</definedName>
    <definedName name="BExMA64MW1S18NH8DCKPCCEI5KCB" localSheetId="10" hidden="1">#REF!</definedName>
    <definedName name="BExMA64MW1S18NH8DCKPCCEI5KCB" localSheetId="7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hidden="1">#REF!</definedName>
    <definedName name="BExMALEWFUEM8Y686IT03ECURUBR" localSheetId="9" hidden="1">#REF!</definedName>
    <definedName name="BExMALEWFUEM8Y686IT03ECURUBR" localSheetId="6" hidden="1">#REF!</definedName>
    <definedName name="BExMALEWFUEM8Y686IT03ECURUBR" localSheetId="8" hidden="1">#REF!</definedName>
    <definedName name="BExMALEWFUEM8Y686IT03ECURUBR" localSheetId="10" hidden="1">#REF!</definedName>
    <definedName name="BExMALEWFUEM8Y686IT03ECURUBR" localSheetId="7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hidden="1">#REF!</definedName>
    <definedName name="BExMAPLZ9E24DON7Y8H2T6MQ1B5K" localSheetId="9" hidden="1">#REF!</definedName>
    <definedName name="BExMAPLZ9E24DON7Y8H2T6MQ1B5K" localSheetId="8" hidden="1">#REF!</definedName>
    <definedName name="BExMAPLZ9E24DON7Y8H2T6MQ1B5K" localSheetId="10" hidden="1">#REF!</definedName>
    <definedName name="BExMAPLZ9E24DON7Y8H2T6MQ1B5K" localSheetId="7" hidden="1">#REF!</definedName>
    <definedName name="BExMAPLZ9E24DON7Y8H2T6MQ1B5K" localSheetId="11" hidden="1">#REF!</definedName>
    <definedName name="BExMAPLZ9E24DON7Y8H2T6MQ1B5K" localSheetId="12" hidden="1">#REF!</definedName>
    <definedName name="BExMAPLZ9E24DON7Y8H2T6MQ1B5K" hidden="1">#REF!</definedName>
    <definedName name="BExMAXJS82ZJ8RS22VLE0V0LDUII" localSheetId="9" hidden="1">#REF!</definedName>
    <definedName name="BExMAXJS82ZJ8RS22VLE0V0LDUII" localSheetId="6" hidden="1">#REF!</definedName>
    <definedName name="BExMAXJS82ZJ8RS22VLE0V0LDUII" localSheetId="8" hidden="1">#REF!</definedName>
    <definedName name="BExMAXJS82ZJ8RS22VLE0V0LDUII" localSheetId="10" hidden="1">#REF!</definedName>
    <definedName name="BExMAXJS82ZJ8RS22VLE0V0LDUII" localSheetId="7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hidden="1">#REF!</definedName>
    <definedName name="BExMB4QRS0R3MTB4CMUHFZ84LNZQ" localSheetId="9" hidden="1">#REF!</definedName>
    <definedName name="BExMB4QRS0R3MTB4CMUHFZ84LNZQ" localSheetId="6" hidden="1">#REF!</definedName>
    <definedName name="BExMB4QRS0R3MTB4CMUHFZ84LNZQ" localSheetId="8" hidden="1">#REF!</definedName>
    <definedName name="BExMB4QRS0R3MTB4CMUHFZ84LNZQ" localSheetId="10" hidden="1">#REF!</definedName>
    <definedName name="BExMB4QRS0R3MTB4CMUHFZ84LNZQ" localSheetId="7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hidden="1">#REF!</definedName>
    <definedName name="BExMBC35WKQY5CWQJLV4D05O6971" localSheetId="9" hidden="1">#REF!</definedName>
    <definedName name="BExMBC35WKQY5CWQJLV4D05O6971" localSheetId="6" hidden="1">#REF!</definedName>
    <definedName name="BExMBC35WKQY5CWQJLV4D05O6971" localSheetId="8" hidden="1">#REF!</definedName>
    <definedName name="BExMBC35WKQY5CWQJLV4D05O6971" localSheetId="10" hidden="1">#REF!</definedName>
    <definedName name="BExMBC35WKQY5CWQJLV4D05O6971" localSheetId="7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hidden="1">#REF!</definedName>
    <definedName name="BExMBFTZV4Q1A5KG25C1N9PHQNSW" localSheetId="9" hidden="1">#REF!</definedName>
    <definedName name="BExMBFTZV4Q1A5KG25C1N9PHQNSW" localSheetId="6" hidden="1">#REF!</definedName>
    <definedName name="BExMBFTZV4Q1A5KG25C1N9PHQNSW" localSheetId="8" hidden="1">#REF!</definedName>
    <definedName name="BExMBFTZV4Q1A5KG25C1N9PHQNSW" localSheetId="10" hidden="1">#REF!</definedName>
    <definedName name="BExMBFTZV4Q1A5KG25C1N9PHQNSW" localSheetId="7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hidden="1">#REF!</definedName>
    <definedName name="BExMBK6ISK3U7KHZKUJXIDKGF6VW" localSheetId="9" hidden="1">#REF!</definedName>
    <definedName name="BExMBK6ISK3U7KHZKUJXIDKGF6VW" localSheetId="6" hidden="1">#REF!</definedName>
    <definedName name="BExMBK6ISK3U7KHZKUJXIDKGF6VW" localSheetId="8" hidden="1">#REF!</definedName>
    <definedName name="BExMBK6ISK3U7KHZKUJXIDKGF6VW" localSheetId="10" hidden="1">#REF!</definedName>
    <definedName name="BExMBK6ISK3U7KHZKUJXIDKGF6VW" localSheetId="7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hidden="1">#REF!</definedName>
    <definedName name="BExMBQ6BB79Y1S1EZ4BOZ527ZH47" localSheetId="9" hidden="1">#REF!</definedName>
    <definedName name="BExMBQ6BB79Y1S1EZ4BOZ527ZH47" localSheetId="8" hidden="1">#REF!</definedName>
    <definedName name="BExMBQ6BB79Y1S1EZ4BOZ527ZH47" localSheetId="10" hidden="1">#REF!</definedName>
    <definedName name="BExMBQ6BB79Y1S1EZ4BOZ527ZH47" localSheetId="7" hidden="1">#REF!</definedName>
    <definedName name="BExMBQ6BB79Y1S1EZ4BOZ527ZH47" localSheetId="11" hidden="1">#REF!</definedName>
    <definedName name="BExMBQ6BB79Y1S1EZ4BOZ527ZH47" localSheetId="12" hidden="1">#REF!</definedName>
    <definedName name="BExMBQ6BB79Y1S1EZ4BOZ527ZH47" hidden="1">#REF!</definedName>
    <definedName name="BExMBTBHSHFUHXZPKH8T1T26W5AQ" hidden="1">'[2]Reco Sheet for Fcast'!$C$15:$D$23</definedName>
    <definedName name="BExMBYPQDG9AYDQ5E8IECVFREPO6" localSheetId="9" hidden="1">#REF!</definedName>
    <definedName name="BExMBYPQDG9AYDQ5E8IECVFREPO6" localSheetId="6" hidden="1">#REF!</definedName>
    <definedName name="BExMBYPQDG9AYDQ5E8IECVFREPO6" localSheetId="8" hidden="1">#REF!</definedName>
    <definedName name="BExMBYPQDG9AYDQ5E8IECVFREPO6" localSheetId="10" hidden="1">#REF!</definedName>
    <definedName name="BExMBYPQDG9AYDQ5E8IECVFREPO6" localSheetId="7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hidden="1">#REF!</definedName>
    <definedName name="BExMC7K41G5WMXC4OKZPL523IN5C" hidden="1">'[2]Reco Sheet for Fcast'!$I$10:$J$10</definedName>
    <definedName name="BExMC8AZUTX8LG89K2JJR7ZG62XX" localSheetId="9" hidden="1">#REF!</definedName>
    <definedName name="BExMC8AZUTX8LG89K2JJR7ZG62XX" localSheetId="6" hidden="1">#REF!</definedName>
    <definedName name="BExMC8AZUTX8LG89K2JJR7ZG62XX" localSheetId="8" hidden="1">#REF!</definedName>
    <definedName name="BExMC8AZUTX8LG89K2JJR7ZG62XX" localSheetId="10" hidden="1">#REF!</definedName>
    <definedName name="BExMC8AZUTX8LG89K2JJR7ZG62XX" localSheetId="7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hidden="1">#REF!</definedName>
    <definedName name="BExMCA96YR10V72G2R0SCIKPZLIZ" localSheetId="9" hidden="1">#REF!</definedName>
    <definedName name="BExMCA96YR10V72G2R0SCIKPZLIZ" localSheetId="6" hidden="1">#REF!</definedName>
    <definedName name="BExMCA96YR10V72G2R0SCIKPZLIZ" localSheetId="8" hidden="1">#REF!</definedName>
    <definedName name="BExMCA96YR10V72G2R0SCIKPZLIZ" localSheetId="10" hidden="1">#REF!</definedName>
    <definedName name="BExMCA96YR10V72G2R0SCIKPZLIZ" localSheetId="7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hidden="1">#REF!</definedName>
    <definedName name="BExMCB5JU5I2VQDUBS4O42BTEVKI" localSheetId="9" hidden="1">#REF!</definedName>
    <definedName name="BExMCB5JU5I2VQDUBS4O42BTEVKI" localSheetId="6" hidden="1">#REF!</definedName>
    <definedName name="BExMCB5JU5I2VQDUBS4O42BTEVKI" localSheetId="8" hidden="1">#REF!</definedName>
    <definedName name="BExMCB5JU5I2VQDUBS4O42BTEVKI" localSheetId="10" hidden="1">#REF!</definedName>
    <definedName name="BExMCB5JU5I2VQDUBS4O42BTEVKI" localSheetId="7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hidden="1">#REF!</definedName>
    <definedName name="BExMCFSQFSEMPY5IXDIRKZDASDBR" localSheetId="9" hidden="1">#REF!</definedName>
    <definedName name="BExMCFSQFSEMPY5IXDIRKZDASDBR" localSheetId="6" hidden="1">#REF!</definedName>
    <definedName name="BExMCFSQFSEMPY5IXDIRKZDASDBR" localSheetId="8" hidden="1">#REF!</definedName>
    <definedName name="BExMCFSQFSEMPY5IXDIRKZDASDBR" localSheetId="10" hidden="1">#REF!</definedName>
    <definedName name="BExMCFSQFSEMPY5IXDIRKZDASDBR" localSheetId="7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hidden="1">#REF!</definedName>
    <definedName name="BExMCI726Y7CQ98CFILJNB189OL7" localSheetId="9" hidden="1">#REF!</definedName>
    <definedName name="BExMCI726Y7CQ98CFILJNB189OL7" localSheetId="8" hidden="1">#REF!</definedName>
    <definedName name="BExMCI726Y7CQ98CFILJNB189OL7" localSheetId="10" hidden="1">#REF!</definedName>
    <definedName name="BExMCI726Y7CQ98CFILJNB189OL7" localSheetId="7" hidden="1">#REF!</definedName>
    <definedName name="BExMCI726Y7CQ98CFILJNB189OL7" localSheetId="11" hidden="1">#REF!</definedName>
    <definedName name="BExMCI726Y7CQ98CFILJNB189OL7" localSheetId="12" hidden="1">#REF!</definedName>
    <definedName name="BExMCI726Y7CQ98CFILJNB189OL7" hidden="1">#REF!</definedName>
    <definedName name="BExMCMZOEYWVOOJ98TBHTTCS7XB8" localSheetId="9" hidden="1">#REF!</definedName>
    <definedName name="BExMCMZOEYWVOOJ98TBHTTCS7XB8" localSheetId="6" hidden="1">#REF!</definedName>
    <definedName name="BExMCMZOEYWVOOJ98TBHTTCS7XB8" localSheetId="8" hidden="1">#REF!</definedName>
    <definedName name="BExMCMZOEYWVOOJ98TBHTTCS7XB8" localSheetId="10" hidden="1">#REF!</definedName>
    <definedName name="BExMCMZOEYWVOOJ98TBHTTCS7XB8" localSheetId="7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hidden="1">#REF!</definedName>
    <definedName name="BExMCS8EF2W3FS9QADNKREYSI8P0" localSheetId="9" hidden="1">#REF!</definedName>
    <definedName name="BExMCS8EF2W3FS9QADNKREYSI8P0" localSheetId="6" hidden="1">#REF!</definedName>
    <definedName name="BExMCS8EF2W3FS9QADNKREYSI8P0" localSheetId="8" hidden="1">#REF!</definedName>
    <definedName name="BExMCS8EF2W3FS9QADNKREYSI8P0" localSheetId="10" hidden="1">#REF!</definedName>
    <definedName name="BExMCS8EF2W3FS9QADNKREYSI8P0" localSheetId="7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hidden="1">#REF!</definedName>
    <definedName name="BExMCUS7GSOM96J0HJ7EH0FFM2AC" localSheetId="9" hidden="1">#REF!</definedName>
    <definedName name="BExMCUS7GSOM96J0HJ7EH0FFM2AC" localSheetId="6" hidden="1">#REF!</definedName>
    <definedName name="BExMCUS7GSOM96J0HJ7EH0FFM2AC" localSheetId="8" hidden="1">#REF!</definedName>
    <definedName name="BExMCUS7GSOM96J0HJ7EH0FFM2AC" localSheetId="10" hidden="1">#REF!</definedName>
    <definedName name="BExMCUS7GSOM96J0HJ7EH0FFM2AC" localSheetId="7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hidden="1">#REF!</definedName>
    <definedName name="BExMCYTT6TVDWMJXO1NZANRTVNAN" localSheetId="9" hidden="1">#REF!</definedName>
    <definedName name="BExMCYTT6TVDWMJXO1NZANRTVNAN" localSheetId="6" hidden="1">#REF!</definedName>
    <definedName name="BExMCYTT6TVDWMJXO1NZANRTVNAN" localSheetId="8" hidden="1">#REF!</definedName>
    <definedName name="BExMCYTT6TVDWMJXO1NZANRTVNAN" localSheetId="10" hidden="1">#REF!</definedName>
    <definedName name="BExMCYTT6TVDWMJXO1NZANRTVNAN" localSheetId="7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hidden="1">#REF!</definedName>
    <definedName name="BExMD5F6IAV108XYJLXUO9HD0IT6" localSheetId="9" hidden="1">#REF!</definedName>
    <definedName name="BExMD5F6IAV108XYJLXUO9HD0IT6" localSheetId="6" hidden="1">#REF!</definedName>
    <definedName name="BExMD5F6IAV108XYJLXUO9HD0IT6" localSheetId="8" hidden="1">#REF!</definedName>
    <definedName name="BExMD5F6IAV108XYJLXUO9HD0IT6" localSheetId="10" hidden="1">#REF!</definedName>
    <definedName name="BExMD5F6IAV108XYJLXUO9HD0IT6" localSheetId="7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hidden="1">#REF!</definedName>
    <definedName name="BExMDANV66W9T3XAXID40XFJ0J93" localSheetId="9" hidden="1">#REF!</definedName>
    <definedName name="BExMDANV66W9T3XAXID40XFJ0J93" localSheetId="6" hidden="1">#REF!</definedName>
    <definedName name="BExMDANV66W9T3XAXID40XFJ0J93" localSheetId="8" hidden="1">#REF!</definedName>
    <definedName name="BExMDANV66W9T3XAXID40XFJ0J93" localSheetId="10" hidden="1">#REF!</definedName>
    <definedName name="BExMDANV66W9T3XAXID40XFJ0J93" localSheetId="7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hidden="1">#REF!</definedName>
    <definedName name="BExMDB9N9PYO86JHHFQP7ONO2P9B" localSheetId="9" hidden="1">#REF!</definedName>
    <definedName name="BExMDB9N9PYO86JHHFQP7ONO2P9B" localSheetId="8" hidden="1">#REF!</definedName>
    <definedName name="BExMDB9N9PYO86JHHFQP7ONO2P9B" localSheetId="10" hidden="1">#REF!</definedName>
    <definedName name="BExMDB9N9PYO86JHHFQP7ONO2P9B" localSheetId="7" hidden="1">#REF!</definedName>
    <definedName name="BExMDB9N9PYO86JHHFQP7ONO2P9B" localSheetId="11" hidden="1">#REF!</definedName>
    <definedName name="BExMDB9N9PYO86JHHFQP7ONO2P9B" localSheetId="12" hidden="1">#REF!</definedName>
    <definedName name="BExMDB9N9PYO86JHHFQP7ONO2P9B" hidden="1">#REF!</definedName>
    <definedName name="BExMDFWS9BJGE5SKB9YDJZR8AV48" hidden="1">'[2]Reco Sheet for Fcast'!$E$1</definedName>
    <definedName name="BExMDGD1KQP7NNR78X2ZX4FCBQ1S" localSheetId="9" hidden="1">#REF!</definedName>
    <definedName name="BExMDGD1KQP7NNR78X2ZX4FCBQ1S" localSheetId="6" hidden="1">#REF!</definedName>
    <definedName name="BExMDGD1KQP7NNR78X2ZX4FCBQ1S" localSheetId="8" hidden="1">#REF!</definedName>
    <definedName name="BExMDGD1KQP7NNR78X2ZX4FCBQ1S" localSheetId="10" hidden="1">#REF!</definedName>
    <definedName name="BExMDGD1KQP7NNR78X2ZX4FCBQ1S" localSheetId="7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hidden="1">#REF!</definedName>
    <definedName name="BExMDIRDK0DI8P86HB7WPH8QWLSQ" localSheetId="9" hidden="1">#REF!</definedName>
    <definedName name="BExMDIRDK0DI8P86HB7WPH8QWLSQ" localSheetId="6" hidden="1">#REF!</definedName>
    <definedName name="BExMDIRDK0DI8P86HB7WPH8QWLSQ" localSheetId="8" hidden="1">#REF!</definedName>
    <definedName name="BExMDIRDK0DI8P86HB7WPH8QWLSQ" localSheetId="10" hidden="1">#REF!</definedName>
    <definedName name="BExMDIRDK0DI8P86HB7WPH8QWLSQ" localSheetId="7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hidden="1">#REF!</definedName>
    <definedName name="BExMDJT3GXQN5F3BE6X3BGLJRVP6" localSheetId="9" hidden="1">#REF!</definedName>
    <definedName name="BExMDJT3GXQN5F3BE6X3BGLJRVP6" localSheetId="8" hidden="1">#REF!</definedName>
    <definedName name="BExMDJT3GXQN5F3BE6X3BGLJRVP6" localSheetId="10" hidden="1">#REF!</definedName>
    <definedName name="BExMDJT3GXQN5F3BE6X3BGLJRVP6" localSheetId="7" hidden="1">#REF!</definedName>
    <definedName name="BExMDJT3GXQN5F3BE6X3BGLJRVP6" localSheetId="11" hidden="1">#REF!</definedName>
    <definedName name="BExMDJT3GXQN5F3BE6X3BGLJRVP6" localSheetId="12" hidden="1">#REF!</definedName>
    <definedName name="BExMDJT3GXQN5F3BE6X3BGLJRVP6" hidden="1">#REF!</definedName>
    <definedName name="BExMDPI2FVMORSWDDCVAJ85WYAYO" localSheetId="9" hidden="1">#REF!</definedName>
    <definedName name="BExMDPI2FVMORSWDDCVAJ85WYAYO" localSheetId="6" hidden="1">#REF!</definedName>
    <definedName name="BExMDPI2FVMORSWDDCVAJ85WYAYO" localSheetId="8" hidden="1">#REF!</definedName>
    <definedName name="BExMDPI2FVMORSWDDCVAJ85WYAYO" localSheetId="10" hidden="1">#REF!</definedName>
    <definedName name="BExMDPI2FVMORSWDDCVAJ85WYAYO" localSheetId="7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hidden="1">#REF!</definedName>
    <definedName name="BExMDUWB7VWHFFR266QXO46BNV2S" localSheetId="9" hidden="1">#REF!</definedName>
    <definedName name="BExMDUWB7VWHFFR266QXO46BNV2S" localSheetId="6" hidden="1">#REF!</definedName>
    <definedName name="BExMDUWB7VWHFFR266QXO46BNV2S" localSheetId="8" hidden="1">#REF!</definedName>
    <definedName name="BExMDUWB7VWHFFR266QXO46BNV2S" localSheetId="10" hidden="1">#REF!</definedName>
    <definedName name="BExMDUWB7VWHFFR266QXO46BNV2S" localSheetId="7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hidden="1">#REF!</definedName>
    <definedName name="BExME2U47N8LZG0BPJ49ANY5QVV2" localSheetId="9" hidden="1">#REF!</definedName>
    <definedName name="BExME2U47N8LZG0BPJ49ANY5QVV2" localSheetId="6" hidden="1">#REF!</definedName>
    <definedName name="BExME2U47N8LZG0BPJ49ANY5QVV2" localSheetId="8" hidden="1">#REF!</definedName>
    <definedName name="BExME2U47N8LZG0BPJ49ANY5QVV2" localSheetId="10" hidden="1">#REF!</definedName>
    <definedName name="BExME2U47N8LZG0BPJ49ANY5QVV2" localSheetId="7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hidden="1">#REF!</definedName>
    <definedName name="BExME4XO6H4ATJHRAT8BCGJ8QEMW" localSheetId="9" hidden="1">#REF!</definedName>
    <definedName name="BExME4XO6H4ATJHRAT8BCGJ8QEMW" localSheetId="8" hidden="1">#REF!</definedName>
    <definedName name="BExME4XO6H4ATJHRAT8BCGJ8QEMW" localSheetId="10" hidden="1">#REF!</definedName>
    <definedName name="BExME4XO6H4ATJHRAT8BCGJ8QEMW" localSheetId="7" hidden="1">#REF!</definedName>
    <definedName name="BExME4XO6H4ATJHRAT8BCGJ8QEMW" localSheetId="11" hidden="1">#REF!</definedName>
    <definedName name="BExME4XO6H4ATJHRAT8BCGJ8QEMW" localSheetId="12" hidden="1">#REF!</definedName>
    <definedName name="BExME4XO6H4ATJHRAT8BCGJ8QEMW" hidden="1">#REF!</definedName>
    <definedName name="BExME7165EDUSONBWV5AZ51HSY4H" localSheetId="9" hidden="1">#REF!</definedName>
    <definedName name="BExME7165EDUSONBWV5AZ51HSY4H" localSheetId="6" hidden="1">#REF!</definedName>
    <definedName name="BExME7165EDUSONBWV5AZ51HSY4H" localSheetId="8" hidden="1">#REF!</definedName>
    <definedName name="BExME7165EDUSONBWV5AZ51HSY4H" localSheetId="10" hidden="1">#REF!</definedName>
    <definedName name="BExME7165EDUSONBWV5AZ51HSY4H" localSheetId="7" hidden="1">#REF!</definedName>
    <definedName name="BExME7165EDUSONBWV5AZ51HSY4H" localSheetId="11" hidden="1">#REF!</definedName>
    <definedName name="BExME7165EDUSONBWV5AZ51HSY4H" localSheetId="12" hidden="1">#REF!</definedName>
    <definedName name="BExME7165EDUSONBWV5AZ51HSY4H" hidden="1">#REF!</definedName>
    <definedName name="BExME88DH5DUKMUFI9FNVECXFD2E" localSheetId="9" hidden="1">#REF!</definedName>
    <definedName name="BExME88DH5DUKMUFI9FNVECXFD2E" localSheetId="6" hidden="1">#REF!</definedName>
    <definedName name="BExME88DH5DUKMUFI9FNVECXFD2E" localSheetId="8" hidden="1">#REF!</definedName>
    <definedName name="BExME88DH5DUKMUFI9FNVECXFD2E" localSheetId="10" hidden="1">#REF!</definedName>
    <definedName name="BExME88DH5DUKMUFI9FNVECXFD2E" localSheetId="7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hidden="1">#REF!</definedName>
    <definedName name="BExME9A7MOGAK7YTTQYXP5DL6VYA" localSheetId="9" hidden="1">#REF!</definedName>
    <definedName name="BExME9A7MOGAK7YTTQYXP5DL6VYA" localSheetId="6" hidden="1">#REF!</definedName>
    <definedName name="BExME9A7MOGAK7YTTQYXP5DL6VYA" localSheetId="8" hidden="1">#REF!</definedName>
    <definedName name="BExME9A7MOGAK7YTTQYXP5DL6VYA" localSheetId="10" hidden="1">#REF!</definedName>
    <definedName name="BExME9A7MOGAK7YTTQYXP5DL6VYA" localSheetId="7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hidden="1">#REF!</definedName>
    <definedName name="BExME9QAM6E7F2BXLSCC53HEQI5S" localSheetId="9" hidden="1">#REF!</definedName>
    <definedName name="BExME9QAM6E7F2BXLSCC53HEQI5S" localSheetId="8" hidden="1">#REF!</definedName>
    <definedName name="BExME9QAM6E7F2BXLSCC53HEQI5S" localSheetId="10" hidden="1">#REF!</definedName>
    <definedName name="BExME9QAM6E7F2BXLSCC53HEQI5S" localSheetId="7" hidden="1">#REF!</definedName>
    <definedName name="BExME9QAM6E7F2BXLSCC53HEQI5S" localSheetId="11" hidden="1">#REF!</definedName>
    <definedName name="BExME9QAM6E7F2BXLSCC53HEQI5S" localSheetId="12" hidden="1">#REF!</definedName>
    <definedName name="BExME9QAM6E7F2BXLSCC53HEQI5S" hidden="1">#REF!</definedName>
    <definedName name="BExMEOV9YFRY5C3GDLU60GIX10BY" localSheetId="9" hidden="1">#REF!</definedName>
    <definedName name="BExMEOV9YFRY5C3GDLU60GIX10BY" localSheetId="6" hidden="1">#REF!</definedName>
    <definedName name="BExMEOV9YFRY5C3GDLU60GIX10BY" localSheetId="8" hidden="1">#REF!</definedName>
    <definedName name="BExMEOV9YFRY5C3GDLU60GIX10BY" localSheetId="10" hidden="1">#REF!</definedName>
    <definedName name="BExMEOV9YFRY5C3GDLU60GIX10BY" localSheetId="7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hidden="1">#REF!</definedName>
    <definedName name="BExMEY09ESM4H2YGKEQQRYUD114R" localSheetId="9" hidden="1">#REF!</definedName>
    <definedName name="BExMEY09ESM4H2YGKEQQRYUD114R" localSheetId="6" hidden="1">#REF!</definedName>
    <definedName name="BExMEY09ESM4H2YGKEQQRYUD114R" localSheetId="8" hidden="1">#REF!</definedName>
    <definedName name="BExMEY09ESM4H2YGKEQQRYUD114R" localSheetId="10" hidden="1">#REF!</definedName>
    <definedName name="BExMEY09ESM4H2YGKEQQRYUD114R" localSheetId="7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hidden="1">#REF!</definedName>
    <definedName name="BExMF4G4IUPQY1Y5GEY5N3E04CL6" localSheetId="9" hidden="1">#REF!</definedName>
    <definedName name="BExMF4G4IUPQY1Y5GEY5N3E04CL6" localSheetId="6" hidden="1">#REF!</definedName>
    <definedName name="BExMF4G4IUPQY1Y5GEY5N3E04CL6" localSheetId="8" hidden="1">#REF!</definedName>
    <definedName name="BExMF4G4IUPQY1Y5GEY5N3E04CL6" localSheetId="10" hidden="1">#REF!</definedName>
    <definedName name="BExMF4G4IUPQY1Y5GEY5N3E04CL6" localSheetId="7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hidden="1">#REF!</definedName>
    <definedName name="BExMF9UIGYMOAQK0ELUWP0S0HZZY" localSheetId="9" hidden="1">#REF!</definedName>
    <definedName name="BExMF9UIGYMOAQK0ELUWP0S0HZZY" localSheetId="6" hidden="1">#REF!</definedName>
    <definedName name="BExMF9UIGYMOAQK0ELUWP0S0HZZY" localSheetId="8" hidden="1">#REF!</definedName>
    <definedName name="BExMF9UIGYMOAQK0ELUWP0S0HZZY" localSheetId="10" hidden="1">#REF!</definedName>
    <definedName name="BExMF9UIGYMOAQK0ELUWP0S0HZZY" localSheetId="7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hidden="1">#REF!</definedName>
    <definedName name="BExMFDLBSWFMRDYJ2DZETI3EXKN2" localSheetId="9" hidden="1">#REF!</definedName>
    <definedName name="BExMFDLBSWFMRDYJ2DZETI3EXKN2" localSheetId="6" hidden="1">#REF!</definedName>
    <definedName name="BExMFDLBSWFMRDYJ2DZETI3EXKN2" localSheetId="8" hidden="1">#REF!</definedName>
    <definedName name="BExMFDLBSWFMRDYJ2DZETI3EXKN2" localSheetId="10" hidden="1">#REF!</definedName>
    <definedName name="BExMFDLBSWFMRDYJ2DZETI3EXKN2" localSheetId="7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hidden="1">#REF!</definedName>
    <definedName name="BExMFJFS7Y0MW1N26ORGBGS696R0" localSheetId="9" hidden="1">#REF!</definedName>
    <definedName name="BExMFJFS7Y0MW1N26ORGBGS696R0" localSheetId="8" hidden="1">#REF!</definedName>
    <definedName name="BExMFJFS7Y0MW1N26ORGBGS696R0" localSheetId="10" hidden="1">#REF!</definedName>
    <definedName name="BExMFJFS7Y0MW1N26ORGBGS696R0" localSheetId="7" hidden="1">#REF!</definedName>
    <definedName name="BExMFJFS7Y0MW1N26ORGBGS696R0" localSheetId="11" hidden="1">#REF!</definedName>
    <definedName name="BExMFJFS7Y0MW1N26ORGBGS696R0" localSheetId="12" hidden="1">#REF!</definedName>
    <definedName name="BExMFJFS7Y0MW1N26ORGBGS696R0" hidden="1">#REF!</definedName>
    <definedName name="BExMFLDTMRTCHKA37LQW67BG8D5C" localSheetId="9" hidden="1">#REF!</definedName>
    <definedName name="BExMFLDTMRTCHKA37LQW67BG8D5C" localSheetId="6" hidden="1">#REF!</definedName>
    <definedName name="BExMFLDTMRTCHKA37LQW67BG8D5C" localSheetId="8" hidden="1">#REF!</definedName>
    <definedName name="BExMFLDTMRTCHKA37LQW67BG8D5C" localSheetId="10" hidden="1">#REF!</definedName>
    <definedName name="BExMFLDTMRTCHKA37LQW67BG8D5C" localSheetId="7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hidden="1">#REF!</definedName>
    <definedName name="BExMH0XGUY9O1W5KGWNFPGQRE7FI" hidden="1">'[2]Reco Sheet for Fcast'!$E$1</definedName>
    <definedName name="BExMH3H9TW5TJCNU5Z1EWXP3BAEP" localSheetId="9" hidden="1">#REF!</definedName>
    <definedName name="BExMH3H9TW5TJCNU5Z1EWXP3BAEP" localSheetId="6" hidden="1">#REF!</definedName>
    <definedName name="BExMH3H9TW5TJCNU5Z1EWXP3BAEP" localSheetId="8" hidden="1">#REF!</definedName>
    <definedName name="BExMH3H9TW5TJCNU5Z1EWXP3BAEP" localSheetId="10" hidden="1">#REF!</definedName>
    <definedName name="BExMH3H9TW5TJCNU5Z1EWXP3BAEP" localSheetId="7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hidden="1">#REF!</definedName>
    <definedName name="BExMH42VBWDOG4E4FIXWPDOBDJQ1" localSheetId="9" hidden="1">#REF!</definedName>
    <definedName name="BExMH42VBWDOG4E4FIXWPDOBDJQ1" localSheetId="8" hidden="1">#REF!</definedName>
    <definedName name="BExMH42VBWDOG4E4FIXWPDOBDJQ1" localSheetId="10" hidden="1">#REF!</definedName>
    <definedName name="BExMH42VBWDOG4E4FIXWPDOBDJQ1" localSheetId="7" hidden="1">#REF!</definedName>
    <definedName name="BExMH42VBWDOG4E4FIXWPDOBDJQ1" localSheetId="11" hidden="1">#REF!</definedName>
    <definedName name="BExMH42VBWDOG4E4FIXWPDOBDJQ1" localSheetId="12" hidden="1">#REF!</definedName>
    <definedName name="BExMH42VBWDOG4E4FIXWPDOBDJQ1" hidden="1">#REF!</definedName>
    <definedName name="BExMHFBDKU7SL1XYKYR6CGEO8CEL" localSheetId="9" hidden="1">#REF!</definedName>
    <definedName name="BExMHFBDKU7SL1XYKYR6CGEO8CEL" localSheetId="6" hidden="1">#REF!</definedName>
    <definedName name="BExMHFBDKU7SL1XYKYR6CGEO8CEL" localSheetId="8" hidden="1">#REF!</definedName>
    <definedName name="BExMHFBDKU7SL1XYKYR6CGEO8CEL" localSheetId="10" hidden="1">#REF!</definedName>
    <definedName name="BExMHFBDKU7SL1XYKYR6CGEO8CEL" localSheetId="7" hidden="1">#REF!</definedName>
    <definedName name="BExMHFBDKU7SL1XYKYR6CGEO8CEL" localSheetId="11" hidden="1">#REF!</definedName>
    <definedName name="BExMHFBDKU7SL1XYKYR6CGEO8CEL" localSheetId="12" hidden="1">#REF!</definedName>
    <definedName name="BExMHFBDKU7SL1XYKYR6CGEO8CEL" hidden="1">#REF!</definedName>
    <definedName name="BExMHOWPB34KPZ76M2KIX2C9R2VB" localSheetId="9" hidden="1">#REF!</definedName>
    <definedName name="BExMHOWPB34KPZ76M2KIX2C9R2VB" localSheetId="6" hidden="1">#REF!</definedName>
    <definedName name="BExMHOWPB34KPZ76M2KIX2C9R2VB" localSheetId="8" hidden="1">#REF!</definedName>
    <definedName name="BExMHOWPB34KPZ76M2KIX2C9R2VB" localSheetId="10" hidden="1">#REF!</definedName>
    <definedName name="BExMHOWPB34KPZ76M2KIX2C9R2VB" localSheetId="7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hidden="1">#REF!</definedName>
    <definedName name="BExMHSSYC6KVHA3QDTSYPN92TWMI" localSheetId="9" hidden="1">#REF!</definedName>
    <definedName name="BExMHSSYC6KVHA3QDTSYPN92TWMI" localSheetId="6" hidden="1">#REF!</definedName>
    <definedName name="BExMHSSYC6KVHA3QDTSYPN92TWMI" localSheetId="8" hidden="1">#REF!</definedName>
    <definedName name="BExMHSSYC6KVHA3QDTSYPN92TWMI" localSheetId="10" hidden="1">#REF!</definedName>
    <definedName name="BExMHSSYC6KVHA3QDTSYPN92TWMI" localSheetId="7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hidden="1">#REF!</definedName>
    <definedName name="BExMI3AJ9477KDL4T9DHET4LJJTW" localSheetId="9" hidden="1">#REF!</definedName>
    <definedName name="BExMI3AJ9477KDL4T9DHET4LJJTW" localSheetId="6" hidden="1">#REF!</definedName>
    <definedName name="BExMI3AJ9477KDL4T9DHET4LJJTW" localSheetId="8" hidden="1">#REF!</definedName>
    <definedName name="BExMI3AJ9477KDL4T9DHET4LJJTW" localSheetId="10" hidden="1">#REF!</definedName>
    <definedName name="BExMI3AJ9477KDL4T9DHET4LJJTW" localSheetId="7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hidden="1">#REF!</definedName>
    <definedName name="BExMI6QQ20XHD0NWJUN741B37182" localSheetId="9" hidden="1">#REF!</definedName>
    <definedName name="BExMI6QQ20XHD0NWJUN741B37182" localSheetId="6" hidden="1">#REF!</definedName>
    <definedName name="BExMI6QQ20XHD0NWJUN741B37182" localSheetId="8" hidden="1">#REF!</definedName>
    <definedName name="BExMI6QQ20XHD0NWJUN741B37182" localSheetId="10" hidden="1">#REF!</definedName>
    <definedName name="BExMI6QQ20XHD0NWJUN741B37182" localSheetId="7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hidden="1">#REF!</definedName>
    <definedName name="BExMI8JB94SBD9EMNJEK7Y2T6GYU" localSheetId="9" hidden="1">#REF!</definedName>
    <definedName name="BExMI8JB94SBD9EMNJEK7Y2T6GYU" localSheetId="6" hidden="1">#REF!</definedName>
    <definedName name="BExMI8JB94SBD9EMNJEK7Y2T6GYU" localSheetId="8" hidden="1">#REF!</definedName>
    <definedName name="BExMI8JB94SBD9EMNJEK7Y2T6GYU" localSheetId="10" hidden="1">#REF!</definedName>
    <definedName name="BExMI8JB94SBD9EMNJEK7Y2T6GYU" localSheetId="7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hidden="1">#REF!</definedName>
    <definedName name="BExMI8OS85YTW3KYVE4YD0R7Z6UV" localSheetId="9" hidden="1">#REF!</definedName>
    <definedName name="BExMI8OS85YTW3KYVE4YD0R7Z6UV" localSheetId="6" hidden="1">#REF!</definedName>
    <definedName name="BExMI8OS85YTW3KYVE4YD0R7Z6UV" localSheetId="8" hidden="1">#REF!</definedName>
    <definedName name="BExMI8OS85YTW3KYVE4YD0R7Z6UV" localSheetId="10" hidden="1">#REF!</definedName>
    <definedName name="BExMI8OS85YTW3KYVE4YD0R7Z6UV" localSheetId="7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hidden="1">#REF!</definedName>
    <definedName name="BExMIBOOZU40JS3F89OMPSRCE9MM" localSheetId="9" hidden="1">#REF!</definedName>
    <definedName name="BExMIBOOZU40JS3F89OMPSRCE9MM" localSheetId="6" hidden="1">#REF!</definedName>
    <definedName name="BExMIBOOZU40JS3F89OMPSRCE9MM" localSheetId="8" hidden="1">#REF!</definedName>
    <definedName name="BExMIBOOZU40JS3F89OMPSRCE9MM" localSheetId="10" hidden="1">#REF!</definedName>
    <definedName name="BExMIBOOZU40JS3F89OMPSRCE9MM" localSheetId="7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hidden="1">#REF!</definedName>
    <definedName name="BExMIETWI175OVTQ66FIIUOEG2VO" localSheetId="9" hidden="1">#REF!</definedName>
    <definedName name="BExMIETWI175OVTQ66FIIUOEG2VO" localSheetId="8" hidden="1">#REF!</definedName>
    <definedName name="BExMIETWI175OVTQ66FIIUOEG2VO" localSheetId="10" hidden="1">#REF!</definedName>
    <definedName name="BExMIETWI175OVTQ66FIIUOEG2VO" localSheetId="7" hidden="1">#REF!</definedName>
    <definedName name="BExMIETWI175OVTQ66FIIUOEG2VO" localSheetId="11" hidden="1">#REF!</definedName>
    <definedName name="BExMIETWI175OVTQ66FIIUOEG2VO" localSheetId="12" hidden="1">#REF!</definedName>
    <definedName name="BExMIETWI175OVTQ66FIIUOEG2VO" hidden="1">#REF!</definedName>
    <definedName name="BExMIIQ5MBWSIHTFWAQADXMZC22Q" localSheetId="9" hidden="1">#REF!</definedName>
    <definedName name="BExMIIQ5MBWSIHTFWAQADXMZC22Q" localSheetId="6" hidden="1">#REF!</definedName>
    <definedName name="BExMIIQ5MBWSIHTFWAQADXMZC22Q" localSheetId="8" hidden="1">#REF!</definedName>
    <definedName name="BExMIIQ5MBWSIHTFWAQADXMZC22Q" localSheetId="10" hidden="1">#REF!</definedName>
    <definedName name="BExMIIQ5MBWSIHTFWAQADXMZC22Q" localSheetId="7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hidden="1">#REF!</definedName>
    <definedName name="BExMIL4I2GE866I25CR5JBLJWJ6A" localSheetId="9" hidden="1">#REF!</definedName>
    <definedName name="BExMIL4I2GE866I25CR5JBLJWJ6A" localSheetId="6" hidden="1">#REF!</definedName>
    <definedName name="BExMIL4I2GE866I25CR5JBLJWJ6A" localSheetId="8" hidden="1">#REF!</definedName>
    <definedName name="BExMIL4I2GE866I25CR5JBLJWJ6A" localSheetId="10" hidden="1">#REF!</definedName>
    <definedName name="BExMIL4I2GE866I25CR5JBLJWJ6A" localSheetId="7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hidden="1">#REF!</definedName>
    <definedName name="BExMIRKIPF27SNO82SPFSB3T5U17" localSheetId="9" hidden="1">#REF!</definedName>
    <definedName name="BExMIRKIPF27SNO82SPFSB3T5U17" localSheetId="6" hidden="1">#REF!</definedName>
    <definedName name="BExMIRKIPF27SNO82SPFSB3T5U17" localSheetId="8" hidden="1">#REF!</definedName>
    <definedName name="BExMIRKIPF27SNO82SPFSB3T5U17" localSheetId="10" hidden="1">#REF!</definedName>
    <definedName name="BExMIRKIPF27SNO82SPFSB3T5U17" localSheetId="7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hidden="1">#REF!</definedName>
    <definedName name="BExMIT2FYPP1FNC8XXVV8XLZN532" localSheetId="9" hidden="1">#REF!</definedName>
    <definedName name="BExMIT2FYPP1FNC8XXVV8XLZN532" localSheetId="8" hidden="1">#REF!</definedName>
    <definedName name="BExMIT2FYPP1FNC8XXVV8XLZN532" localSheetId="10" hidden="1">#REF!</definedName>
    <definedName name="BExMIT2FYPP1FNC8XXVV8XLZN532" localSheetId="7" hidden="1">#REF!</definedName>
    <definedName name="BExMIT2FYPP1FNC8XXVV8XLZN532" localSheetId="11" hidden="1">#REF!</definedName>
    <definedName name="BExMIT2FYPP1FNC8XXVV8XLZN532" localSheetId="12" hidden="1">#REF!</definedName>
    <definedName name="BExMIT2FYPP1FNC8XXVV8XLZN532" hidden="1">#REF!</definedName>
    <definedName name="BExMIV0KC8555D5E42ZGWG15Y0MO" localSheetId="9" hidden="1">#REF!</definedName>
    <definedName name="BExMIV0KC8555D5E42ZGWG15Y0MO" localSheetId="6" hidden="1">#REF!</definedName>
    <definedName name="BExMIV0KC8555D5E42ZGWG15Y0MO" localSheetId="8" hidden="1">#REF!</definedName>
    <definedName name="BExMIV0KC8555D5E42ZGWG15Y0MO" localSheetId="10" hidden="1">#REF!</definedName>
    <definedName name="BExMIV0KC8555D5E42ZGWG15Y0MO" localSheetId="7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hidden="1">#REF!</definedName>
    <definedName name="BExMIZT6AN7E6YMW2S87CTCN2UXH" localSheetId="9" hidden="1">#REF!</definedName>
    <definedName name="BExMIZT6AN7E6YMW2S87CTCN2UXH" localSheetId="6" hidden="1">#REF!</definedName>
    <definedName name="BExMIZT6AN7E6YMW2S87CTCN2UXH" localSheetId="8" hidden="1">#REF!</definedName>
    <definedName name="BExMIZT6AN7E6YMW2S87CTCN2UXH" localSheetId="10" hidden="1">#REF!</definedName>
    <definedName name="BExMIZT6AN7E6YMW2S87CTCN2UXH" localSheetId="7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hidden="1">#REF!</definedName>
    <definedName name="BExMJNC8ZFB9DRFOJ961ZAJ8U3A8" localSheetId="9" hidden="1">#REF!</definedName>
    <definedName name="BExMJNC8ZFB9DRFOJ961ZAJ8U3A8" localSheetId="6" hidden="1">#REF!</definedName>
    <definedName name="BExMJNC8ZFB9DRFOJ961ZAJ8U3A8" localSheetId="8" hidden="1">#REF!</definedName>
    <definedName name="BExMJNC8ZFB9DRFOJ961ZAJ8U3A8" localSheetId="10" hidden="1">#REF!</definedName>
    <definedName name="BExMJNC8ZFB9DRFOJ961ZAJ8U3A8" localSheetId="7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hidden="1">#REF!</definedName>
    <definedName name="BExMJTBV8A3D31W2IQHP9RDFPPHQ" localSheetId="9" hidden="1">#REF!</definedName>
    <definedName name="BExMJTBV8A3D31W2IQHP9RDFPPHQ" localSheetId="6" hidden="1">#REF!</definedName>
    <definedName name="BExMJTBV8A3D31W2IQHP9RDFPPHQ" localSheetId="8" hidden="1">#REF!</definedName>
    <definedName name="BExMJTBV8A3D31W2IQHP9RDFPPHQ" localSheetId="10" hidden="1">#REF!</definedName>
    <definedName name="BExMJTBV8A3D31W2IQHP9RDFPPHQ" localSheetId="7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hidden="1">#REF!</definedName>
    <definedName name="BExMK2RTXN4QJWEUNX002XK8VQP8" localSheetId="9" hidden="1">#REF!</definedName>
    <definedName name="BExMK2RTXN4QJWEUNX002XK8VQP8" localSheetId="6" hidden="1">#REF!</definedName>
    <definedName name="BExMK2RTXN4QJWEUNX002XK8VQP8" localSheetId="8" hidden="1">#REF!</definedName>
    <definedName name="BExMK2RTXN4QJWEUNX002XK8VQP8" localSheetId="10" hidden="1">#REF!</definedName>
    <definedName name="BExMK2RTXN4QJWEUNX002XK8VQP8" localSheetId="7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hidden="1">#REF!</definedName>
    <definedName name="BExMKBGQDUZ8AWXYHA3QVMSDVZ3D" localSheetId="9" hidden="1">#REF!</definedName>
    <definedName name="BExMKBGQDUZ8AWXYHA3QVMSDVZ3D" localSheetId="6" hidden="1">#REF!</definedName>
    <definedName name="BExMKBGQDUZ8AWXYHA3QVMSDVZ3D" localSheetId="8" hidden="1">#REF!</definedName>
    <definedName name="BExMKBGQDUZ8AWXYHA3QVMSDVZ3D" localSheetId="10" hidden="1">#REF!</definedName>
    <definedName name="BExMKBGQDUZ8AWXYHA3QVMSDVZ3D" localSheetId="7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hidden="1">#REF!</definedName>
    <definedName name="BExMKBM1467553LDFZRRKVSHN374" localSheetId="9" hidden="1">#REF!</definedName>
    <definedName name="BExMKBM1467553LDFZRRKVSHN374" localSheetId="6" hidden="1">#REF!</definedName>
    <definedName name="BExMKBM1467553LDFZRRKVSHN374" localSheetId="8" hidden="1">#REF!</definedName>
    <definedName name="BExMKBM1467553LDFZRRKVSHN374" localSheetId="10" hidden="1">#REF!</definedName>
    <definedName name="BExMKBM1467553LDFZRRKVSHN374" localSheetId="7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hidden="1">#REF!</definedName>
    <definedName name="BExMKGK5FJUC0AU8MABRGDC5ZM70" localSheetId="9" hidden="1">#REF!</definedName>
    <definedName name="BExMKGK5FJUC0AU8MABRGDC5ZM70" localSheetId="6" hidden="1">#REF!</definedName>
    <definedName name="BExMKGK5FJUC0AU8MABRGDC5ZM70" localSheetId="8" hidden="1">#REF!</definedName>
    <definedName name="BExMKGK5FJUC0AU8MABRGDC5ZM70" localSheetId="10" hidden="1">#REF!</definedName>
    <definedName name="BExMKGK5FJUC0AU8MABRGDC5ZM70" localSheetId="7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hidden="1">#REF!</definedName>
    <definedName name="BExMKTW7R5SOV4PHAFGHU3W73DYE" localSheetId="9" hidden="1">#REF!</definedName>
    <definedName name="BExMKTW7R5SOV4PHAFGHU3W73DYE" localSheetId="6" hidden="1">#REF!</definedName>
    <definedName name="BExMKTW7R5SOV4PHAFGHU3W73DYE" localSheetId="8" hidden="1">#REF!</definedName>
    <definedName name="BExMKTW7R5SOV4PHAFGHU3W73DYE" localSheetId="10" hidden="1">#REF!</definedName>
    <definedName name="BExMKTW7R5SOV4PHAFGHU3W73DYE" localSheetId="7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hidden="1">#REF!</definedName>
    <definedName name="BExMKU7051J2W1RQXGZGE62NBRUZ" localSheetId="9" hidden="1">#REF!</definedName>
    <definedName name="BExMKU7051J2W1RQXGZGE62NBRUZ" localSheetId="6" hidden="1">#REF!</definedName>
    <definedName name="BExMKU7051J2W1RQXGZGE62NBRUZ" localSheetId="8" hidden="1">#REF!</definedName>
    <definedName name="BExMKU7051J2W1RQXGZGE62NBRUZ" localSheetId="10" hidden="1">#REF!</definedName>
    <definedName name="BExMKU7051J2W1RQXGZGE62NBRUZ" localSheetId="7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hidden="1">#REF!</definedName>
    <definedName name="BExMKUN3WPECJR2XRID2R7GZRGNX" localSheetId="9" hidden="1">#REF!</definedName>
    <definedName name="BExMKUN3WPECJR2XRID2R7GZRGNX" localSheetId="6" hidden="1">#REF!</definedName>
    <definedName name="BExMKUN3WPECJR2XRID2R7GZRGNX" localSheetId="8" hidden="1">#REF!</definedName>
    <definedName name="BExMKUN3WPECJR2XRID2R7GZRGNX" localSheetId="10" hidden="1">#REF!</definedName>
    <definedName name="BExMKUN3WPECJR2XRID2R7GZRGNX" localSheetId="7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hidden="1">#REF!</definedName>
    <definedName name="BExMKZ535P011X4TNV16GCOH4H21" localSheetId="9" hidden="1">#REF!</definedName>
    <definedName name="BExMKZ535P011X4TNV16GCOH4H21" localSheetId="6" hidden="1">#REF!</definedName>
    <definedName name="BExMKZ535P011X4TNV16GCOH4H21" localSheetId="8" hidden="1">#REF!</definedName>
    <definedName name="BExMKZ535P011X4TNV16GCOH4H21" localSheetId="10" hidden="1">#REF!</definedName>
    <definedName name="BExMKZ535P011X4TNV16GCOH4H21" localSheetId="7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hidden="1">#REF!</definedName>
    <definedName name="BExML3XQNDIMX55ZCHHXKUV3D6E6" localSheetId="9" hidden="1">#REF!</definedName>
    <definedName name="BExML3XQNDIMX55ZCHHXKUV3D6E6" localSheetId="6" hidden="1">#REF!</definedName>
    <definedName name="BExML3XQNDIMX55ZCHHXKUV3D6E6" localSheetId="8" hidden="1">#REF!</definedName>
    <definedName name="BExML3XQNDIMX55ZCHHXKUV3D6E6" localSheetId="10" hidden="1">#REF!</definedName>
    <definedName name="BExML3XQNDIMX55ZCHHXKUV3D6E6" localSheetId="7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hidden="1">#REF!</definedName>
    <definedName name="BExML5QGSWHLI18BGY4CGOTD3UWH" localSheetId="9" hidden="1">#REF!</definedName>
    <definedName name="BExML5QGSWHLI18BGY4CGOTD3UWH" localSheetId="6" hidden="1">#REF!</definedName>
    <definedName name="BExML5QGSWHLI18BGY4CGOTD3UWH" localSheetId="8" hidden="1">#REF!</definedName>
    <definedName name="BExML5QGSWHLI18BGY4CGOTD3UWH" localSheetId="10" hidden="1">#REF!</definedName>
    <definedName name="BExML5QGSWHLI18BGY4CGOTD3UWH" localSheetId="7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hidden="1">#REF!</definedName>
    <definedName name="BExMLO5Z61RE85X8HHX2G4IU3AZW" localSheetId="9" hidden="1">#REF!</definedName>
    <definedName name="BExMLO5Z61RE85X8HHX2G4IU3AZW" localSheetId="6" hidden="1">#REF!</definedName>
    <definedName name="BExMLO5Z61RE85X8HHX2G4IU3AZW" localSheetId="8" hidden="1">#REF!</definedName>
    <definedName name="BExMLO5Z61RE85X8HHX2G4IU3AZW" localSheetId="10" hidden="1">#REF!</definedName>
    <definedName name="BExMLO5Z61RE85X8HHX2G4IU3AZW" localSheetId="7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hidden="1">#REF!</definedName>
    <definedName name="BExMLVI7UORSHM9FMO8S2EI0TMTS" localSheetId="9" hidden="1">#REF!</definedName>
    <definedName name="BExMLVI7UORSHM9FMO8S2EI0TMTS" localSheetId="6" hidden="1">#REF!</definedName>
    <definedName name="BExMLVI7UORSHM9FMO8S2EI0TMTS" localSheetId="8" hidden="1">#REF!</definedName>
    <definedName name="BExMLVI7UORSHM9FMO8S2EI0TMTS" localSheetId="10" hidden="1">#REF!</definedName>
    <definedName name="BExMLVI7UORSHM9FMO8S2EI0TMTS" localSheetId="7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hidden="1">#REF!</definedName>
    <definedName name="BExMM5UCOT2HSSN0ZIPZW55GSOVO" localSheetId="9" hidden="1">#REF!</definedName>
    <definedName name="BExMM5UCOT2HSSN0ZIPZW55GSOVO" localSheetId="6" hidden="1">#REF!</definedName>
    <definedName name="BExMM5UCOT2HSSN0ZIPZW55GSOVO" localSheetId="8" hidden="1">#REF!</definedName>
    <definedName name="BExMM5UCOT2HSSN0ZIPZW55GSOVO" localSheetId="10" hidden="1">#REF!</definedName>
    <definedName name="BExMM5UCOT2HSSN0ZIPZW55GSOVO" localSheetId="7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hidden="1">#REF!</definedName>
    <definedName name="BExMM8ZRS5RQ8H1H55RVPVTDL5NL" localSheetId="9" hidden="1">#REF!</definedName>
    <definedName name="BExMM8ZRS5RQ8H1H55RVPVTDL5NL" localSheetId="6" hidden="1">#REF!</definedName>
    <definedName name="BExMM8ZRS5RQ8H1H55RVPVTDL5NL" localSheetId="8" hidden="1">#REF!</definedName>
    <definedName name="BExMM8ZRS5RQ8H1H55RVPVTDL5NL" localSheetId="10" hidden="1">#REF!</definedName>
    <definedName name="BExMM8ZRS5RQ8H1H55RVPVTDL5NL" localSheetId="7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hidden="1">#REF!</definedName>
    <definedName name="BExMMH8EAZB09XXQ5X4LR0P4NHG9" localSheetId="9" hidden="1">#REF!</definedName>
    <definedName name="BExMMH8EAZB09XXQ5X4LR0P4NHG9" localSheetId="6" hidden="1">#REF!</definedName>
    <definedName name="BExMMH8EAZB09XXQ5X4LR0P4NHG9" localSheetId="8" hidden="1">#REF!</definedName>
    <definedName name="BExMMH8EAZB09XXQ5X4LR0P4NHG9" localSheetId="10" hidden="1">#REF!</definedName>
    <definedName name="BExMMH8EAZB09XXQ5X4LR0P4NHG9" localSheetId="7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hidden="1">#REF!</definedName>
    <definedName name="BExMMIQH5BABNZVCIQ7TBCQ10AY5" localSheetId="9" hidden="1">#REF!</definedName>
    <definedName name="BExMMIQH5BABNZVCIQ7TBCQ10AY5" localSheetId="6" hidden="1">#REF!</definedName>
    <definedName name="BExMMIQH5BABNZVCIQ7TBCQ10AY5" localSheetId="8" hidden="1">#REF!</definedName>
    <definedName name="BExMMIQH5BABNZVCIQ7TBCQ10AY5" localSheetId="10" hidden="1">#REF!</definedName>
    <definedName name="BExMMIQH5BABNZVCIQ7TBCQ10AY5" localSheetId="7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hidden="1">#REF!</definedName>
    <definedName name="BExMMNIZ2T7M22WECMUQXEF4NJ71" localSheetId="9" hidden="1">#REF!</definedName>
    <definedName name="BExMMNIZ2T7M22WECMUQXEF4NJ71" localSheetId="6" hidden="1">#REF!</definedName>
    <definedName name="BExMMNIZ2T7M22WECMUQXEF4NJ71" localSheetId="8" hidden="1">#REF!</definedName>
    <definedName name="BExMMNIZ2T7M22WECMUQXEF4NJ71" localSheetId="10" hidden="1">#REF!</definedName>
    <definedName name="BExMMNIZ2T7M22WECMUQXEF4NJ71" localSheetId="7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hidden="1">#REF!</definedName>
    <definedName name="BExMMPMIOU7BURTV0L1K6ACW9X73" localSheetId="9" hidden="1">#REF!</definedName>
    <definedName name="BExMMPMIOU7BURTV0L1K6ACW9X73" localSheetId="6" hidden="1">#REF!</definedName>
    <definedName name="BExMMPMIOU7BURTV0L1K6ACW9X73" localSheetId="8" hidden="1">#REF!</definedName>
    <definedName name="BExMMPMIOU7BURTV0L1K6ACW9X73" localSheetId="10" hidden="1">#REF!</definedName>
    <definedName name="BExMMPMIOU7BURTV0L1K6ACW9X73" localSheetId="7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hidden="1">#REF!</definedName>
    <definedName name="BExMMQ835AJDHS4B419SS645P67Q" localSheetId="9" hidden="1">#REF!</definedName>
    <definedName name="BExMMQ835AJDHS4B419SS645P67Q" localSheetId="6" hidden="1">#REF!</definedName>
    <definedName name="BExMMQ835AJDHS4B419SS645P67Q" localSheetId="8" hidden="1">#REF!</definedName>
    <definedName name="BExMMQ835AJDHS4B419SS645P67Q" localSheetId="10" hidden="1">#REF!</definedName>
    <definedName name="BExMMQ835AJDHS4B419SS645P67Q" localSheetId="7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hidden="1">#REF!</definedName>
    <definedName name="BExMMQIUVPCOBISTEJJYNCCLUCPY" localSheetId="9" hidden="1">#REF!</definedName>
    <definedName name="BExMMQIUVPCOBISTEJJYNCCLUCPY" localSheetId="6" hidden="1">#REF!</definedName>
    <definedName name="BExMMQIUVPCOBISTEJJYNCCLUCPY" localSheetId="8" hidden="1">#REF!</definedName>
    <definedName name="BExMMQIUVPCOBISTEJJYNCCLUCPY" localSheetId="10" hidden="1">#REF!</definedName>
    <definedName name="BExMMQIUVPCOBISTEJJYNCCLUCPY" localSheetId="7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hidden="1">#REF!</definedName>
    <definedName name="BExMMTIXETA5VAKBSOFDD5SRU887" localSheetId="9" hidden="1">#REF!</definedName>
    <definedName name="BExMMTIXETA5VAKBSOFDD5SRU887" localSheetId="6" hidden="1">#REF!</definedName>
    <definedName name="BExMMTIXETA5VAKBSOFDD5SRU887" localSheetId="8" hidden="1">#REF!</definedName>
    <definedName name="BExMMTIXETA5VAKBSOFDD5SRU887" localSheetId="10" hidden="1">#REF!</definedName>
    <definedName name="BExMMTIXETA5VAKBSOFDD5SRU887" localSheetId="7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hidden="1">#REF!</definedName>
    <definedName name="BExMMV0P6P5YS3C35G0JYYHI7992" localSheetId="9" hidden="1">#REF!</definedName>
    <definedName name="BExMMV0P6P5YS3C35G0JYYHI7992" localSheetId="6" hidden="1">#REF!</definedName>
    <definedName name="BExMMV0P6P5YS3C35G0JYYHI7992" localSheetId="8" hidden="1">#REF!</definedName>
    <definedName name="BExMMV0P6P5YS3C35G0JYYHI7992" localSheetId="10" hidden="1">#REF!</definedName>
    <definedName name="BExMMV0P6P5YS3C35G0JYYHI7992" localSheetId="7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hidden="1">#REF!</definedName>
    <definedName name="BExMNCUSJIRTSFIE0XASGVYOMQNI" localSheetId="9" hidden="1">#REF!</definedName>
    <definedName name="BExMNCUSJIRTSFIE0XASGVYOMQNI" localSheetId="8" hidden="1">#REF!</definedName>
    <definedName name="BExMNCUSJIRTSFIE0XASGVYOMQNI" localSheetId="10" hidden="1">#REF!</definedName>
    <definedName name="BExMNCUSJIRTSFIE0XASGVYOMQNI" localSheetId="7" hidden="1">#REF!</definedName>
    <definedName name="BExMNCUSJIRTSFIE0XASGVYOMQNI" localSheetId="11" hidden="1">#REF!</definedName>
    <definedName name="BExMNCUSJIRTSFIE0XASGVYOMQNI" localSheetId="12" hidden="1">#REF!</definedName>
    <definedName name="BExMNCUSJIRTSFIE0XASGVYOMQNI" hidden="1">#REF!</definedName>
    <definedName name="BExMNJLFWZBRN9PZF1IO9CYWV1B2" localSheetId="9" hidden="1">#REF!</definedName>
    <definedName name="BExMNJLFWZBRN9PZF1IO9CYWV1B2" localSheetId="6" hidden="1">#REF!</definedName>
    <definedName name="BExMNJLFWZBRN9PZF1IO9CYWV1B2" localSheetId="8" hidden="1">#REF!</definedName>
    <definedName name="BExMNJLFWZBRN9PZF1IO9CYWV1B2" localSheetId="10" hidden="1">#REF!</definedName>
    <definedName name="BExMNJLFWZBRN9PZF1IO9CYWV1B2" localSheetId="7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hidden="1">#REF!</definedName>
    <definedName name="BExMNKCJ0FA57YEUUAJE43U1QN5P" localSheetId="9" hidden="1">#REF!</definedName>
    <definedName name="BExMNKCJ0FA57YEUUAJE43U1QN5P" localSheetId="6" hidden="1">#REF!</definedName>
    <definedName name="BExMNKCJ0FA57YEUUAJE43U1QN5P" localSheetId="8" hidden="1">#REF!</definedName>
    <definedName name="BExMNKCJ0FA57YEUUAJE43U1QN5P" localSheetId="10" hidden="1">#REF!</definedName>
    <definedName name="BExMNKCJ0FA57YEUUAJE43U1QN5P" localSheetId="7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hidden="1">#REF!</definedName>
    <definedName name="BExMNKN5D1WEF2OOJVP6LZ6DLU3Y" localSheetId="9" hidden="1">#REF!</definedName>
    <definedName name="BExMNKN5D1WEF2OOJVP6LZ6DLU3Y" localSheetId="6" hidden="1">#REF!</definedName>
    <definedName name="BExMNKN5D1WEF2OOJVP6LZ6DLU3Y" localSheetId="8" hidden="1">#REF!</definedName>
    <definedName name="BExMNKN5D1WEF2OOJVP6LZ6DLU3Y" localSheetId="10" hidden="1">#REF!</definedName>
    <definedName name="BExMNKN5D1WEF2OOJVP6LZ6DLU3Y" localSheetId="7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hidden="1">#REF!</definedName>
    <definedName name="BExMNQMYHO8P4UBDPYK2S8W4EQCA" localSheetId="9" hidden="1">#REF!</definedName>
    <definedName name="BExMNQMYHO8P4UBDPYK2S8W4EQCA" localSheetId="6" hidden="1">#REF!</definedName>
    <definedName name="BExMNQMYHO8P4UBDPYK2S8W4EQCA" localSheetId="8" hidden="1">#REF!</definedName>
    <definedName name="BExMNQMYHO8P4UBDPYK2S8W4EQCA" localSheetId="10" hidden="1">#REF!</definedName>
    <definedName name="BExMNQMYHO8P4UBDPYK2S8W4EQCA" localSheetId="7" hidden="1">#REF!</definedName>
    <definedName name="BExMNQMYHO8P4UBDPYK2S8W4EQCA" localSheetId="11" hidden="1">#REF!</definedName>
    <definedName name="BExMNQMYHO8P4UBDPYK2S8W4EQCA" localSheetId="1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localSheetId="9" hidden="1">#REF!</definedName>
    <definedName name="BExMNR38HMPLWAJRQ9MMS3ZAZ9IU" localSheetId="6" hidden="1">#REF!</definedName>
    <definedName name="BExMNR38HMPLWAJRQ9MMS3ZAZ9IU" localSheetId="8" hidden="1">#REF!</definedName>
    <definedName name="BExMNR38HMPLWAJRQ9MMS3ZAZ9IU" localSheetId="10" hidden="1">#REF!</definedName>
    <definedName name="BExMNR38HMPLWAJRQ9MMS3ZAZ9IU" localSheetId="7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hidden="1">#REF!</definedName>
    <definedName name="BExMNRDZULKJMVY2VKIIRM2M5A1M" localSheetId="9" hidden="1">#REF!</definedName>
    <definedName name="BExMNRDZULKJMVY2VKIIRM2M5A1M" localSheetId="6" hidden="1">#REF!</definedName>
    <definedName name="BExMNRDZULKJMVY2VKIIRM2M5A1M" localSheetId="8" hidden="1">#REF!</definedName>
    <definedName name="BExMNRDZULKJMVY2VKIIRM2M5A1M" localSheetId="10" hidden="1">#REF!</definedName>
    <definedName name="BExMNRDZULKJMVY2VKIIRM2M5A1M" localSheetId="7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hidden="1">#REF!</definedName>
    <definedName name="BExMO9IOWKTWHO8LQJJQI5P3INWY" localSheetId="9" hidden="1">#REF!</definedName>
    <definedName name="BExMO9IOWKTWHO8LQJJQI5P3INWY" localSheetId="6" hidden="1">#REF!</definedName>
    <definedName name="BExMO9IOWKTWHO8LQJJQI5P3INWY" localSheetId="8" hidden="1">#REF!</definedName>
    <definedName name="BExMO9IOWKTWHO8LQJJQI5P3INWY" localSheetId="10" hidden="1">#REF!</definedName>
    <definedName name="BExMO9IOWKTWHO8LQJJQI5P3INWY" localSheetId="7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hidden="1">#REF!</definedName>
    <definedName name="BExMOI29DOEK5R1A5QZPUDKF7N6T" localSheetId="9" hidden="1">#REF!</definedName>
    <definedName name="BExMOI29DOEK5R1A5QZPUDKF7N6T" localSheetId="6" hidden="1">#REF!</definedName>
    <definedName name="BExMOI29DOEK5R1A5QZPUDKF7N6T" localSheetId="8" hidden="1">#REF!</definedName>
    <definedName name="BExMOI29DOEK5R1A5QZPUDKF7N6T" localSheetId="10" hidden="1">#REF!</definedName>
    <definedName name="BExMOI29DOEK5R1A5QZPUDKF7N6T" localSheetId="7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hidden="1">#REF!</definedName>
    <definedName name="BExMOUHYJ7S5Q4B9QB0G3KR526U3" localSheetId="9" hidden="1">#REF!</definedName>
    <definedName name="BExMOUHYJ7S5Q4B9QB0G3KR526U3" localSheetId="8" hidden="1">#REF!</definedName>
    <definedName name="BExMOUHYJ7S5Q4B9QB0G3KR526U3" localSheetId="10" hidden="1">#REF!</definedName>
    <definedName name="BExMOUHYJ7S5Q4B9QB0G3KR526U3" localSheetId="7" hidden="1">#REF!</definedName>
    <definedName name="BExMOUHYJ7S5Q4B9QB0G3KR526U3" localSheetId="11" hidden="1">#REF!</definedName>
    <definedName name="BExMOUHYJ7S5Q4B9QB0G3KR526U3" localSheetId="12" hidden="1">#REF!</definedName>
    <definedName name="BExMOUHYJ7S5Q4B9QB0G3KR526U3" hidden="1">#REF!</definedName>
    <definedName name="BExMP13C8RR9HAQSONMZ4KBHGVIP" localSheetId="9" hidden="1">#REF!</definedName>
    <definedName name="BExMP13C8RR9HAQSONMZ4KBHGVIP" localSheetId="8" hidden="1">#REF!</definedName>
    <definedName name="BExMP13C8RR9HAQSONMZ4KBHGVIP" localSheetId="10" hidden="1">#REF!</definedName>
    <definedName name="BExMP13C8RR9HAQSONMZ4KBHGVIP" localSheetId="7" hidden="1">#REF!</definedName>
    <definedName name="BExMP13C8RR9HAQSONMZ4KBHGVIP" localSheetId="11" hidden="1">#REF!</definedName>
    <definedName name="BExMP13C8RR9HAQSONMZ4KBHGVIP" localSheetId="12" hidden="1">#REF!</definedName>
    <definedName name="BExMP13C8RR9HAQSONMZ4KBHGVIP" hidden="1">#REF!</definedName>
    <definedName name="BExMPAJ5AJAXGKGK3F6H3ODS6RF4" localSheetId="9" hidden="1">#REF!</definedName>
    <definedName name="BExMPAJ5AJAXGKGK3F6H3ODS6RF4" localSheetId="6" hidden="1">#REF!</definedName>
    <definedName name="BExMPAJ5AJAXGKGK3F6H3ODS6RF4" localSheetId="8" hidden="1">#REF!</definedName>
    <definedName name="BExMPAJ5AJAXGKGK3F6H3ODS6RF4" localSheetId="10" hidden="1">#REF!</definedName>
    <definedName name="BExMPAJ5AJAXGKGK3F6H3ODS6RF4" localSheetId="7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hidden="1">#REF!</definedName>
    <definedName name="BExMPD2X55FFBVJ6CBUKNPROIOEU" localSheetId="9" hidden="1">#REF!</definedName>
    <definedName name="BExMPD2X55FFBVJ6CBUKNPROIOEU" localSheetId="6" hidden="1">#REF!</definedName>
    <definedName name="BExMPD2X55FFBVJ6CBUKNPROIOEU" localSheetId="8" hidden="1">#REF!</definedName>
    <definedName name="BExMPD2X55FFBVJ6CBUKNPROIOEU" localSheetId="10" hidden="1">#REF!</definedName>
    <definedName name="BExMPD2X55FFBVJ6CBUKNPROIOEU" localSheetId="7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hidden="1">#REF!</definedName>
    <definedName name="BExMPGZ848E38FUH1JBQN97DGWAT" localSheetId="9" hidden="1">#REF!</definedName>
    <definedName name="BExMPGZ848E38FUH1JBQN97DGWAT" localSheetId="6" hidden="1">#REF!</definedName>
    <definedName name="BExMPGZ848E38FUH1JBQN97DGWAT" localSheetId="8" hidden="1">#REF!</definedName>
    <definedName name="BExMPGZ848E38FUH1JBQN97DGWAT" localSheetId="10" hidden="1">#REF!</definedName>
    <definedName name="BExMPGZ848E38FUH1JBQN97DGWAT" localSheetId="7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hidden="1">#REF!</definedName>
    <definedName name="BExMPMTICOSMQENOFKQ18K0ZT4S8" localSheetId="9" hidden="1">#REF!</definedName>
    <definedName name="BExMPMTICOSMQENOFKQ18K0ZT4S8" localSheetId="6" hidden="1">#REF!</definedName>
    <definedName name="BExMPMTICOSMQENOFKQ18K0ZT4S8" localSheetId="8" hidden="1">#REF!</definedName>
    <definedName name="BExMPMTICOSMQENOFKQ18K0ZT4S8" localSheetId="10" hidden="1">#REF!</definedName>
    <definedName name="BExMPMTICOSMQENOFKQ18K0ZT4S8" localSheetId="7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hidden="1">#REF!</definedName>
    <definedName name="BExMPMZ07II0R4KGWQQ7PGS3RZS4" localSheetId="9" hidden="1">#REF!</definedName>
    <definedName name="BExMPMZ07II0R4KGWQQ7PGS3RZS4" localSheetId="6" hidden="1">#REF!</definedName>
    <definedName name="BExMPMZ07II0R4KGWQQ7PGS3RZS4" localSheetId="8" hidden="1">#REF!</definedName>
    <definedName name="BExMPMZ07II0R4KGWQQ7PGS3RZS4" localSheetId="10" hidden="1">#REF!</definedName>
    <definedName name="BExMPMZ07II0R4KGWQQ7PGS3RZS4" localSheetId="7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hidden="1">#REF!</definedName>
    <definedName name="BExMPOBH04JMDO6Z8DMSEJZM4ANN" localSheetId="9" hidden="1">#REF!</definedName>
    <definedName name="BExMPOBH04JMDO6Z8DMSEJZM4ANN" localSheetId="6" hidden="1">#REF!</definedName>
    <definedName name="BExMPOBH04JMDO6Z8DMSEJZM4ANN" localSheetId="8" hidden="1">#REF!</definedName>
    <definedName name="BExMPOBH04JMDO6Z8DMSEJZM4ANN" localSheetId="10" hidden="1">#REF!</definedName>
    <definedName name="BExMPOBH04JMDO6Z8DMSEJZM4ANN" localSheetId="7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hidden="1">#REF!</definedName>
    <definedName name="BExMPSD77XQ3HA6A4FZOJK8G2JP3" localSheetId="9" hidden="1">#REF!</definedName>
    <definedName name="BExMPSD77XQ3HA6A4FZOJK8G2JP3" localSheetId="6" hidden="1">#REF!</definedName>
    <definedName name="BExMPSD77XQ3HA6A4FZOJK8G2JP3" localSheetId="8" hidden="1">#REF!</definedName>
    <definedName name="BExMPSD77XQ3HA6A4FZOJK8G2JP3" localSheetId="10" hidden="1">#REF!</definedName>
    <definedName name="BExMPSD77XQ3HA6A4FZOJK8G2JP3" localSheetId="7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hidden="1">#REF!</definedName>
    <definedName name="BExMQ4I3Q7F0BMPHSFMFW9TZ87UD" localSheetId="9" hidden="1">#REF!</definedName>
    <definedName name="BExMQ4I3Q7F0BMPHSFMFW9TZ87UD" localSheetId="6" hidden="1">#REF!</definedName>
    <definedName name="BExMQ4I3Q7F0BMPHSFMFW9TZ87UD" localSheetId="8" hidden="1">#REF!</definedName>
    <definedName name="BExMQ4I3Q7F0BMPHSFMFW9TZ87UD" localSheetId="10" hidden="1">#REF!</definedName>
    <definedName name="BExMQ4I3Q7F0BMPHSFMFW9TZ87UD" localSheetId="7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hidden="1">#REF!</definedName>
    <definedName name="BExMQ4SWDWI4N16AZ0T5CJ6HH8WC" localSheetId="9" hidden="1">#REF!</definedName>
    <definedName name="BExMQ4SWDWI4N16AZ0T5CJ6HH8WC" localSheetId="6" hidden="1">#REF!</definedName>
    <definedName name="BExMQ4SWDWI4N16AZ0T5CJ6HH8WC" localSheetId="8" hidden="1">#REF!</definedName>
    <definedName name="BExMQ4SWDWI4N16AZ0T5CJ6HH8WC" localSheetId="10" hidden="1">#REF!</definedName>
    <definedName name="BExMQ4SWDWI4N16AZ0T5CJ6HH8WC" localSheetId="7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hidden="1">#REF!</definedName>
    <definedName name="BExMQ71WHW50GVX45JU951AGPLFQ" localSheetId="9" hidden="1">#REF!</definedName>
    <definedName name="BExMQ71WHW50GVX45JU951AGPLFQ" localSheetId="6" hidden="1">#REF!</definedName>
    <definedName name="BExMQ71WHW50GVX45JU951AGPLFQ" localSheetId="8" hidden="1">#REF!</definedName>
    <definedName name="BExMQ71WHW50GVX45JU951AGPLFQ" localSheetId="10" hidden="1">#REF!</definedName>
    <definedName name="BExMQ71WHW50GVX45JU951AGPLFQ" localSheetId="7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hidden="1">#REF!</definedName>
    <definedName name="BExMQFLC51WC0ZQ3ISX3C0WWY8ON" localSheetId="9" hidden="1">#REF!</definedName>
    <definedName name="BExMQFLC51WC0ZQ3ISX3C0WWY8ON" localSheetId="8" hidden="1">#REF!</definedName>
    <definedName name="BExMQFLC51WC0ZQ3ISX3C0WWY8ON" localSheetId="10" hidden="1">#REF!</definedName>
    <definedName name="BExMQFLC51WC0ZQ3ISX3C0WWY8ON" localSheetId="7" hidden="1">#REF!</definedName>
    <definedName name="BExMQFLC51WC0ZQ3ISX3C0WWY8ON" localSheetId="11" hidden="1">#REF!</definedName>
    <definedName name="BExMQFLC51WC0ZQ3ISX3C0WWY8ON" localSheetId="12" hidden="1">#REF!</definedName>
    <definedName name="BExMQFLC51WC0ZQ3ISX3C0WWY8ON" hidden="1">#REF!</definedName>
    <definedName name="BExMQGXSLPT4A6N47LE6FBVHWBOF" localSheetId="9" hidden="1">#REF!</definedName>
    <definedName name="BExMQGXSLPT4A6N47LE6FBVHWBOF" localSheetId="6" hidden="1">#REF!</definedName>
    <definedName name="BExMQGXSLPT4A6N47LE6FBVHWBOF" localSheetId="8" hidden="1">#REF!</definedName>
    <definedName name="BExMQGXSLPT4A6N47LE6FBVHWBOF" localSheetId="10" hidden="1">#REF!</definedName>
    <definedName name="BExMQGXSLPT4A6N47LE6FBVHWBOF" localSheetId="7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hidden="1">#REF!</definedName>
    <definedName name="BExMQSBR7PL4KLB1Q4961QO45Y4G" localSheetId="9" hidden="1">#REF!</definedName>
    <definedName name="BExMQSBR7PL4KLB1Q4961QO45Y4G" localSheetId="6" hidden="1">#REF!</definedName>
    <definedName name="BExMQSBR7PL4KLB1Q4961QO45Y4G" localSheetId="8" hidden="1">#REF!</definedName>
    <definedName name="BExMQSBR7PL4KLB1Q4961QO45Y4G" localSheetId="10" hidden="1">#REF!</definedName>
    <definedName name="BExMQSBR7PL4KLB1Q4961QO45Y4G" localSheetId="7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hidden="1">#REF!</definedName>
    <definedName name="BExMR1MA4I1X77714ZEPUVC8W398" localSheetId="9" hidden="1">#REF!</definedName>
    <definedName name="BExMR1MA4I1X77714ZEPUVC8W398" localSheetId="6" hidden="1">#REF!</definedName>
    <definedName name="BExMR1MA4I1X77714ZEPUVC8W398" localSheetId="8" hidden="1">#REF!</definedName>
    <definedName name="BExMR1MA4I1X77714ZEPUVC8W398" localSheetId="10" hidden="1">#REF!</definedName>
    <definedName name="BExMR1MA4I1X77714ZEPUVC8W398" localSheetId="7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hidden="1">#REF!</definedName>
    <definedName name="BExMR8YQHA7N77HGHY4Y6R30I3XT" localSheetId="9" hidden="1">#REF!</definedName>
    <definedName name="BExMR8YQHA7N77HGHY4Y6R30I3XT" localSheetId="6" hidden="1">#REF!</definedName>
    <definedName name="BExMR8YQHA7N77HGHY4Y6R30I3XT" localSheetId="8" hidden="1">#REF!</definedName>
    <definedName name="BExMR8YQHA7N77HGHY4Y6R30I3XT" localSheetId="10" hidden="1">#REF!</definedName>
    <definedName name="BExMR8YQHA7N77HGHY4Y6R30I3XT" localSheetId="7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hidden="1">#REF!</definedName>
    <definedName name="BExMR99I9EFJJD5XOEICHYC584ZH" localSheetId="9" hidden="1">#REF!</definedName>
    <definedName name="BExMR99I9EFJJD5XOEICHYC584ZH" localSheetId="8" hidden="1">#REF!</definedName>
    <definedName name="BExMR99I9EFJJD5XOEICHYC584ZH" localSheetId="10" hidden="1">#REF!</definedName>
    <definedName name="BExMR99I9EFJJD5XOEICHYC584ZH" localSheetId="7" hidden="1">#REF!</definedName>
    <definedName name="BExMR99I9EFJJD5XOEICHYC584ZH" localSheetId="11" hidden="1">#REF!</definedName>
    <definedName name="BExMR99I9EFJJD5XOEICHYC584ZH" localSheetId="12" hidden="1">#REF!</definedName>
    <definedName name="BExMR99I9EFJJD5XOEICHYC584ZH" hidden="1">#REF!</definedName>
    <definedName name="BExMRENOIARWRYOIVPDIEBVNRDO7" localSheetId="9" hidden="1">#REF!</definedName>
    <definedName name="BExMRENOIARWRYOIVPDIEBVNRDO7" localSheetId="6" hidden="1">#REF!</definedName>
    <definedName name="BExMRENOIARWRYOIVPDIEBVNRDO7" localSheetId="8" hidden="1">#REF!</definedName>
    <definedName name="BExMRENOIARWRYOIVPDIEBVNRDO7" localSheetId="10" hidden="1">#REF!</definedName>
    <definedName name="BExMRENOIARWRYOIVPDIEBVNRDO7" localSheetId="7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hidden="1">#REF!</definedName>
    <definedName name="BExMRJGBMBQR02EUGWJB4OYWVQPC" hidden="1">'[2]Reco Sheet for Fcast'!$F$15:$AI$18</definedName>
    <definedName name="BExMRKSTP0XVW3NVUMLECR8PG3SF" localSheetId="9" hidden="1">#REF!</definedName>
    <definedName name="BExMRKSTP0XVW3NVUMLECR8PG3SF" localSheetId="8" hidden="1">#REF!</definedName>
    <definedName name="BExMRKSTP0XVW3NVUMLECR8PG3SF" localSheetId="10" hidden="1">#REF!</definedName>
    <definedName name="BExMRKSTP0XVW3NVUMLECR8PG3SF" localSheetId="7" hidden="1">#REF!</definedName>
    <definedName name="BExMRKSTP0XVW3NVUMLECR8PG3SF" localSheetId="11" hidden="1">#REF!</definedName>
    <definedName name="BExMRKSTP0XVW3NVUMLECR8PG3SF" localSheetId="12" hidden="1">#REF!</definedName>
    <definedName name="BExMRKSTP0XVW3NVUMLECR8PG3SF" hidden="1">#REF!</definedName>
    <definedName name="BExMRRJNUMGRSDD5GGKKGEIZ6FTS" localSheetId="9" hidden="1">#REF!</definedName>
    <definedName name="BExMRRJNUMGRSDD5GGKKGEIZ6FTS" localSheetId="6" hidden="1">#REF!</definedName>
    <definedName name="BExMRRJNUMGRSDD5GGKKGEIZ6FTS" localSheetId="8" hidden="1">#REF!</definedName>
    <definedName name="BExMRRJNUMGRSDD5GGKKGEIZ6FTS" localSheetId="10" hidden="1">#REF!</definedName>
    <definedName name="BExMRRJNUMGRSDD5GGKKGEIZ6FTS" localSheetId="7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hidden="1">#REF!</definedName>
    <definedName name="BExMRU3ACIU0RD2BNWO55LH5U2BR" localSheetId="9" hidden="1">#REF!</definedName>
    <definedName name="BExMRU3ACIU0RD2BNWO55LH5U2BR" localSheetId="6" hidden="1">#REF!</definedName>
    <definedName name="BExMRU3ACIU0RD2BNWO55LH5U2BR" localSheetId="8" hidden="1">#REF!</definedName>
    <definedName name="BExMRU3ACIU0RD2BNWO55LH5U2BR" localSheetId="10" hidden="1">#REF!</definedName>
    <definedName name="BExMRU3ACIU0RD2BNWO55LH5U2BR" localSheetId="7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hidden="1">#REF!</definedName>
    <definedName name="BExMRYVXZYRCNM005S74K8KVJXSW" hidden="1">'[3]Bud Mth'!$F$8:$G$8</definedName>
    <definedName name="BExMSQRCC40AP8BDUPL2I2DNC210" localSheetId="9" hidden="1">#REF!</definedName>
    <definedName name="BExMSQRCC40AP8BDUPL2I2DNC210" localSheetId="6" hidden="1">#REF!</definedName>
    <definedName name="BExMSQRCC40AP8BDUPL2I2DNC210" localSheetId="8" hidden="1">#REF!</definedName>
    <definedName name="BExMSQRCC40AP8BDUPL2I2DNC210" localSheetId="10" hidden="1">#REF!</definedName>
    <definedName name="BExMSQRCC40AP8BDUPL2I2DNC210" localSheetId="7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hidden="1">#REF!</definedName>
    <definedName name="BExMTLXHZ9H4QYDQ0VMHUXWSVD3Q" hidden="1">'[2]Reco Sheet for Fcast'!$F$10:$G$10</definedName>
    <definedName name="BExO4J9LR712G00TVA82VNTG8O7H" localSheetId="9" hidden="1">#REF!</definedName>
    <definedName name="BExO4J9LR712G00TVA82VNTG8O7H" localSheetId="6" hidden="1">#REF!</definedName>
    <definedName name="BExO4J9LR712G00TVA82VNTG8O7H" localSheetId="8" hidden="1">#REF!</definedName>
    <definedName name="BExO4J9LR712G00TVA82VNTG8O7H" localSheetId="10" hidden="1">#REF!</definedName>
    <definedName name="BExO4J9LR712G00TVA82VNTG8O7H" localSheetId="7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hidden="1">#REF!</definedName>
    <definedName name="BExO55G2KVZ7MIJ30N827CLH0I2A" localSheetId="9" hidden="1">#REF!</definedName>
    <definedName name="BExO55G2KVZ7MIJ30N827CLH0I2A" localSheetId="6" hidden="1">#REF!</definedName>
    <definedName name="BExO55G2KVZ7MIJ30N827CLH0I2A" localSheetId="8" hidden="1">#REF!</definedName>
    <definedName name="BExO55G2KVZ7MIJ30N827CLH0I2A" localSheetId="10" hidden="1">#REF!</definedName>
    <definedName name="BExO55G2KVZ7MIJ30N827CLH0I2A" localSheetId="7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hidden="1">#REF!</definedName>
    <definedName name="BExO5A8PZD9EUHC5CMPU6N3SQ15L" localSheetId="9" hidden="1">#REF!</definedName>
    <definedName name="BExO5A8PZD9EUHC5CMPU6N3SQ15L" localSheetId="6" hidden="1">#REF!</definedName>
    <definedName name="BExO5A8PZD9EUHC5CMPU6N3SQ15L" localSheetId="8" hidden="1">#REF!</definedName>
    <definedName name="BExO5A8PZD9EUHC5CMPU6N3SQ15L" localSheetId="10" hidden="1">#REF!</definedName>
    <definedName name="BExO5A8PZD9EUHC5CMPU6N3SQ15L" localSheetId="7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hidden="1">#REF!</definedName>
    <definedName name="BExO5TQ079AHR967WGJYSR4QAE4R" localSheetId="9" hidden="1">#REF!</definedName>
    <definedName name="BExO5TQ079AHR967WGJYSR4QAE4R" localSheetId="8" hidden="1">#REF!</definedName>
    <definedName name="BExO5TQ079AHR967WGJYSR4QAE4R" localSheetId="10" hidden="1">#REF!</definedName>
    <definedName name="BExO5TQ079AHR967WGJYSR4QAE4R" localSheetId="7" hidden="1">#REF!</definedName>
    <definedName name="BExO5TQ079AHR967WGJYSR4QAE4R" localSheetId="11" hidden="1">#REF!</definedName>
    <definedName name="BExO5TQ079AHR967WGJYSR4QAE4R" localSheetId="12" hidden="1">#REF!</definedName>
    <definedName name="BExO5TQ079AHR967WGJYSR4QAE4R" hidden="1">#REF!</definedName>
    <definedName name="BExO5XMAHL7CY3X0B1OPKZ28DCJ5" localSheetId="9" hidden="1">#REF!</definedName>
    <definedName name="BExO5XMAHL7CY3X0B1OPKZ28DCJ5" localSheetId="6" hidden="1">#REF!</definedName>
    <definedName name="BExO5XMAHL7CY3X0B1OPKZ28DCJ5" localSheetId="8" hidden="1">#REF!</definedName>
    <definedName name="BExO5XMAHL7CY3X0B1OPKZ28DCJ5" localSheetId="10" hidden="1">#REF!</definedName>
    <definedName name="BExO5XMAHL7CY3X0B1OPKZ28DCJ5" localSheetId="7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hidden="1">#REF!</definedName>
    <definedName name="BExO66LZJKY4PTQVREELI6POS4AY" localSheetId="9" hidden="1">#REF!</definedName>
    <definedName name="BExO66LZJKY4PTQVREELI6POS4AY" localSheetId="6" hidden="1">#REF!</definedName>
    <definedName name="BExO66LZJKY4PTQVREELI6POS4AY" localSheetId="8" hidden="1">#REF!</definedName>
    <definedName name="BExO66LZJKY4PTQVREELI6POS4AY" localSheetId="10" hidden="1">#REF!</definedName>
    <definedName name="BExO66LZJKY4PTQVREELI6POS4AY" localSheetId="7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hidden="1">#REF!</definedName>
    <definedName name="BExO6CAYB20F01TTUPZGOAECW410" localSheetId="9" hidden="1">#REF!</definedName>
    <definedName name="BExO6CAYB20F01TTUPZGOAECW410" localSheetId="8" hidden="1">#REF!</definedName>
    <definedName name="BExO6CAYB20F01TTUPZGOAECW410" localSheetId="10" hidden="1">#REF!</definedName>
    <definedName name="BExO6CAYB20F01TTUPZGOAECW410" localSheetId="7" hidden="1">#REF!</definedName>
    <definedName name="BExO6CAYB20F01TTUPZGOAECW410" localSheetId="11" hidden="1">#REF!</definedName>
    <definedName name="BExO6CAYB20F01TTUPZGOAECW410" localSheetId="12" hidden="1">#REF!</definedName>
    <definedName name="BExO6CAYB20F01TTUPZGOAECW410" hidden="1">#REF!</definedName>
    <definedName name="BExO6LLHCYTF7CIVHKAO0NMET14Q" localSheetId="9" hidden="1">#REF!</definedName>
    <definedName name="BExO6LLHCYTF7CIVHKAO0NMET14Q" localSheetId="6" hidden="1">#REF!</definedName>
    <definedName name="BExO6LLHCYTF7CIVHKAO0NMET14Q" localSheetId="8" hidden="1">#REF!</definedName>
    <definedName name="BExO6LLHCYTF7CIVHKAO0NMET14Q" localSheetId="10" hidden="1">#REF!</definedName>
    <definedName name="BExO6LLHCYTF7CIVHKAO0NMET14Q" localSheetId="7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hidden="1">#REF!</definedName>
    <definedName name="BExO7L9A53V0L5FUS0PQUBG4XS0R" localSheetId="9" hidden="1">#REF!</definedName>
    <definedName name="BExO7L9A53V0L5FUS0PQUBG4XS0R" localSheetId="8" hidden="1">#REF!</definedName>
    <definedName name="BExO7L9A53V0L5FUS0PQUBG4XS0R" localSheetId="10" hidden="1">#REF!</definedName>
    <definedName name="BExO7L9A53V0L5FUS0PQUBG4XS0R" localSheetId="7" hidden="1">#REF!</definedName>
    <definedName name="BExO7L9A53V0L5FUS0PQUBG4XS0R" localSheetId="11" hidden="1">#REF!</definedName>
    <definedName name="BExO7L9A53V0L5FUS0PQUBG4XS0R" localSheetId="12" hidden="1">#REF!</definedName>
    <definedName name="BExO7L9A53V0L5FUS0PQUBG4XS0R" hidden="1">#REF!</definedName>
    <definedName name="BExO7OUQS3XTUQ2LDKGQ8AAQ3OJJ" localSheetId="9" hidden="1">#REF!</definedName>
    <definedName name="BExO7OUQS3XTUQ2LDKGQ8AAQ3OJJ" localSheetId="6" hidden="1">#REF!</definedName>
    <definedName name="BExO7OUQS3XTUQ2LDKGQ8AAQ3OJJ" localSheetId="8" hidden="1">#REF!</definedName>
    <definedName name="BExO7OUQS3XTUQ2LDKGQ8AAQ3OJJ" localSheetId="10" hidden="1">#REF!</definedName>
    <definedName name="BExO7OUQS3XTUQ2LDKGQ8AAQ3OJJ" localSheetId="7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hidden="1">#REF!</definedName>
    <definedName name="BExO7VQWA7I6SZNHMVM6QHEOPT7N" localSheetId="9" hidden="1">#REF!</definedName>
    <definedName name="BExO7VQWA7I6SZNHMVM6QHEOPT7N" localSheetId="8" hidden="1">#REF!</definedName>
    <definedName name="BExO7VQWA7I6SZNHMVM6QHEOPT7N" localSheetId="10" hidden="1">#REF!</definedName>
    <definedName name="BExO7VQWA7I6SZNHMVM6QHEOPT7N" localSheetId="7" hidden="1">#REF!</definedName>
    <definedName name="BExO7VQWA7I6SZNHMVM6QHEOPT7N" localSheetId="11" hidden="1">#REF!</definedName>
    <definedName name="BExO7VQWA7I6SZNHMVM6QHEOPT7N" localSheetId="12" hidden="1">#REF!</definedName>
    <definedName name="BExO7VQWA7I6SZNHMVM6QHEOPT7N" hidden="1">#REF!</definedName>
    <definedName name="BExO85HMYXZJ7SONWBKKIAXMCI3C" localSheetId="9" hidden="1">#REF!</definedName>
    <definedName name="BExO85HMYXZJ7SONWBKKIAXMCI3C" localSheetId="6" hidden="1">#REF!</definedName>
    <definedName name="BExO85HMYXZJ7SONWBKKIAXMCI3C" localSheetId="8" hidden="1">#REF!</definedName>
    <definedName name="BExO85HMYXZJ7SONWBKKIAXMCI3C" localSheetId="10" hidden="1">#REF!</definedName>
    <definedName name="BExO85HMYXZJ7SONWBKKIAXMCI3C" localSheetId="7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hidden="1">#REF!</definedName>
    <definedName name="BExO863922O4PBGQMUNEQKGN3K96" localSheetId="9" hidden="1">#REF!</definedName>
    <definedName name="BExO863922O4PBGQMUNEQKGN3K96" localSheetId="6" hidden="1">#REF!</definedName>
    <definedName name="BExO863922O4PBGQMUNEQKGN3K96" localSheetId="8" hidden="1">#REF!</definedName>
    <definedName name="BExO863922O4PBGQMUNEQKGN3K96" localSheetId="10" hidden="1">#REF!</definedName>
    <definedName name="BExO863922O4PBGQMUNEQKGN3K96" localSheetId="7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hidden="1">#REF!</definedName>
    <definedName name="BExO89ZCBQDFNQMXBL81B6NYT5U3" localSheetId="9" hidden="1">#REF!</definedName>
    <definedName name="BExO89ZCBQDFNQMXBL81B6NYT5U3" localSheetId="6" hidden="1">#REF!</definedName>
    <definedName name="BExO89ZCBQDFNQMXBL81B6NYT5U3" localSheetId="8" hidden="1">#REF!</definedName>
    <definedName name="BExO89ZCBQDFNQMXBL81B6NYT5U3" localSheetId="10" hidden="1">#REF!</definedName>
    <definedName name="BExO89ZCBQDFNQMXBL81B6NYT5U3" localSheetId="7" hidden="1">#REF!</definedName>
    <definedName name="BExO89ZCBQDFNQMXBL81B6NYT5U3" localSheetId="11" hidden="1">#REF!</definedName>
    <definedName name="BExO89ZCBQDFNQMXBL81B6NYT5U3" localSheetId="12" hidden="1">#REF!</definedName>
    <definedName name="BExO89ZCBQDFNQMXBL81B6NYT5U3" hidden="1">#REF!</definedName>
    <definedName name="BExO89ZIOXN0HOKHY24F7HDZ87UT" localSheetId="9" hidden="1">#REF!</definedName>
    <definedName name="BExO89ZIOXN0HOKHY24F7HDZ87UT" localSheetId="6" hidden="1">#REF!</definedName>
    <definedName name="BExO89ZIOXN0HOKHY24F7HDZ87UT" localSheetId="8" hidden="1">#REF!</definedName>
    <definedName name="BExO89ZIOXN0HOKHY24F7HDZ87UT" localSheetId="10" hidden="1">#REF!</definedName>
    <definedName name="BExO89ZIOXN0HOKHY24F7HDZ87UT" localSheetId="7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hidden="1">#REF!</definedName>
    <definedName name="BExO8A4S3VKZ6N6VX4CXOWCPKHWC" localSheetId="9" hidden="1">#REF!</definedName>
    <definedName name="BExO8A4S3VKZ6N6VX4CXOWCPKHWC" localSheetId="6" hidden="1">#REF!</definedName>
    <definedName name="BExO8A4S3VKZ6N6VX4CXOWCPKHWC" localSheetId="8" hidden="1">#REF!</definedName>
    <definedName name="BExO8A4S3VKZ6N6VX4CXOWCPKHWC" localSheetId="10" hidden="1">#REF!</definedName>
    <definedName name="BExO8A4S3VKZ6N6VX4CXOWCPKHWC" localSheetId="7" hidden="1">#REF!</definedName>
    <definedName name="BExO8A4S3VKZ6N6VX4CXOWCPKHWC" localSheetId="11" hidden="1">#REF!</definedName>
    <definedName name="BExO8A4S3VKZ6N6VX4CXOWCPKHWC" localSheetId="12" hidden="1">#REF!</definedName>
    <definedName name="BExO8A4S3VKZ6N6VX4CXOWCPKHWC" hidden="1">#REF!</definedName>
    <definedName name="BExO8CDTBCABLEUD6PE2UM2EZ6C4" localSheetId="9" hidden="1">#REF!</definedName>
    <definedName name="BExO8CDTBCABLEUD6PE2UM2EZ6C4" localSheetId="6" hidden="1">#REF!</definedName>
    <definedName name="BExO8CDTBCABLEUD6PE2UM2EZ6C4" localSheetId="8" hidden="1">#REF!</definedName>
    <definedName name="BExO8CDTBCABLEUD6PE2UM2EZ6C4" localSheetId="10" hidden="1">#REF!</definedName>
    <definedName name="BExO8CDTBCABLEUD6PE2UM2EZ6C4" localSheetId="7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hidden="1">#REF!</definedName>
    <definedName name="BExO8UTAGQWDBQZEEF4HUNMLQCVU" localSheetId="9" hidden="1">#REF!</definedName>
    <definedName name="BExO8UTAGQWDBQZEEF4HUNMLQCVU" localSheetId="6" hidden="1">#REF!</definedName>
    <definedName name="BExO8UTAGQWDBQZEEF4HUNMLQCVU" localSheetId="8" hidden="1">#REF!</definedName>
    <definedName name="BExO8UTAGQWDBQZEEF4HUNMLQCVU" localSheetId="10" hidden="1">#REF!</definedName>
    <definedName name="BExO8UTAGQWDBQZEEF4HUNMLQCVU" localSheetId="7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hidden="1">#REF!</definedName>
    <definedName name="BExO937E20IHMGQOZMECL3VZC7OX" localSheetId="9" hidden="1">#REF!</definedName>
    <definedName name="BExO937E20IHMGQOZMECL3VZC7OX" localSheetId="6" hidden="1">#REF!</definedName>
    <definedName name="BExO937E20IHMGQOZMECL3VZC7OX" localSheetId="8" hidden="1">#REF!</definedName>
    <definedName name="BExO937E20IHMGQOZMECL3VZC7OX" localSheetId="10" hidden="1">#REF!</definedName>
    <definedName name="BExO937E20IHMGQOZMECL3VZC7OX" localSheetId="7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hidden="1">#REF!</definedName>
    <definedName name="BExO94UTJKQQ7TJTTJRTSR70YVJC" localSheetId="9" hidden="1">#REF!</definedName>
    <definedName name="BExO94UTJKQQ7TJTTJRTSR70YVJC" localSheetId="6" hidden="1">#REF!</definedName>
    <definedName name="BExO94UTJKQQ7TJTTJRTSR70YVJC" localSheetId="8" hidden="1">#REF!</definedName>
    <definedName name="BExO94UTJKQQ7TJTTJRTSR70YVJC" localSheetId="10" hidden="1">#REF!</definedName>
    <definedName name="BExO94UTJKQQ7TJTTJRTSR70YVJC" localSheetId="7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hidden="1">#REF!</definedName>
    <definedName name="BExO9I1E64ENA8Z42JI2J81DKZ8T" localSheetId="9" hidden="1">#REF!</definedName>
    <definedName name="BExO9I1E64ENA8Z42JI2J81DKZ8T" localSheetId="8" hidden="1">#REF!</definedName>
    <definedName name="BExO9I1E64ENA8Z42JI2J81DKZ8T" localSheetId="10" hidden="1">#REF!</definedName>
    <definedName name="BExO9I1E64ENA8Z42JI2J81DKZ8T" localSheetId="7" hidden="1">#REF!</definedName>
    <definedName name="BExO9I1E64ENA8Z42JI2J81DKZ8T" localSheetId="11" hidden="1">#REF!</definedName>
    <definedName name="BExO9I1E64ENA8Z42JI2J81DKZ8T" localSheetId="12" hidden="1">#REF!</definedName>
    <definedName name="BExO9I1E64ENA8Z42JI2J81DKZ8T" hidden="1">#REF!</definedName>
    <definedName name="BExO9J3A438976RXIUX5U9SU5T55" localSheetId="9" hidden="1">#REF!</definedName>
    <definedName name="BExO9J3A438976RXIUX5U9SU5T55" localSheetId="6" hidden="1">#REF!</definedName>
    <definedName name="BExO9J3A438976RXIUX5U9SU5T55" localSheetId="8" hidden="1">#REF!</definedName>
    <definedName name="BExO9J3A438976RXIUX5U9SU5T55" localSheetId="10" hidden="1">#REF!</definedName>
    <definedName name="BExO9J3A438976RXIUX5U9SU5T55" localSheetId="7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hidden="1">#REF!</definedName>
    <definedName name="BExO9RS5RXFJ1911HL3CCK6M74EP" localSheetId="9" hidden="1">#REF!</definedName>
    <definedName name="BExO9RS5RXFJ1911HL3CCK6M74EP" localSheetId="6" hidden="1">#REF!</definedName>
    <definedName name="BExO9RS5RXFJ1911HL3CCK6M74EP" localSheetId="8" hidden="1">#REF!</definedName>
    <definedName name="BExO9RS5RXFJ1911HL3CCK6M74EP" localSheetId="10" hidden="1">#REF!</definedName>
    <definedName name="BExO9RS5RXFJ1911HL3CCK6M74EP" localSheetId="7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hidden="1">#REF!</definedName>
    <definedName name="BExO9SDRI1M6KMHXSG3AE5L0F2U3" localSheetId="9" hidden="1">#REF!</definedName>
    <definedName name="BExO9SDRI1M6KMHXSG3AE5L0F2U3" localSheetId="6" hidden="1">#REF!</definedName>
    <definedName name="BExO9SDRI1M6KMHXSG3AE5L0F2U3" localSheetId="8" hidden="1">#REF!</definedName>
    <definedName name="BExO9SDRI1M6KMHXSG3AE5L0F2U3" localSheetId="10" hidden="1">#REF!</definedName>
    <definedName name="BExO9SDRI1M6KMHXSG3AE5L0F2U3" localSheetId="7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hidden="1">#REF!</definedName>
    <definedName name="BExO9U100URQWDC51QHO5CELT91P" localSheetId="9" hidden="1">#REF!</definedName>
    <definedName name="BExO9U100URQWDC51QHO5CELT91P" localSheetId="8" hidden="1">#REF!</definedName>
    <definedName name="BExO9U100URQWDC51QHO5CELT91P" localSheetId="10" hidden="1">#REF!</definedName>
    <definedName name="BExO9U100URQWDC51QHO5CELT91P" localSheetId="7" hidden="1">#REF!</definedName>
    <definedName name="BExO9U100URQWDC51QHO5CELT91P" localSheetId="11" hidden="1">#REF!</definedName>
    <definedName name="BExO9U100URQWDC51QHO5CELT91P" localSheetId="12" hidden="1">#REF!</definedName>
    <definedName name="BExO9U100URQWDC51QHO5CELT91P" hidden="1">#REF!</definedName>
    <definedName name="BExO9V2U2YXAY904GYYGU6TD8Y7M" localSheetId="9" hidden="1">#REF!</definedName>
    <definedName name="BExO9V2U2YXAY904GYYGU6TD8Y7M" localSheetId="6" hidden="1">#REF!</definedName>
    <definedName name="BExO9V2U2YXAY904GYYGU6TD8Y7M" localSheetId="8" hidden="1">#REF!</definedName>
    <definedName name="BExO9V2U2YXAY904GYYGU6TD8Y7M" localSheetId="10" hidden="1">#REF!</definedName>
    <definedName name="BExO9V2U2YXAY904GYYGU6TD8Y7M" localSheetId="7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hidden="1">#REF!</definedName>
    <definedName name="BExOA3M8QPKLDQSMPYFUCAQJNK70" hidden="1">'[2]Reco Sheet for Fcast'!$F$7:$G$7</definedName>
    <definedName name="BExOA8POJHZ57JRG11J4ADTXMZ9A" localSheetId="9" hidden="1">#REF!</definedName>
    <definedName name="BExOA8POJHZ57JRG11J4ADTXMZ9A" localSheetId="8" hidden="1">#REF!</definedName>
    <definedName name="BExOA8POJHZ57JRG11J4ADTXMZ9A" localSheetId="10" hidden="1">#REF!</definedName>
    <definedName name="BExOA8POJHZ57JRG11J4ADTXMZ9A" localSheetId="7" hidden="1">#REF!</definedName>
    <definedName name="BExOA8POJHZ57JRG11J4ADTXMZ9A" localSheetId="11" hidden="1">#REF!</definedName>
    <definedName name="BExOA8POJHZ57JRG11J4ADTXMZ9A" localSheetId="12" hidden="1">#REF!</definedName>
    <definedName name="BExOA8POJHZ57JRG11J4ADTXMZ9A" hidden="1">#REF!</definedName>
    <definedName name="BExOAFR4YY8GPWAZ4GI5AYC2OHJ4" localSheetId="9" hidden="1">#REF!</definedName>
    <definedName name="BExOAFR4YY8GPWAZ4GI5AYC2OHJ4" localSheetId="8" hidden="1">#REF!</definedName>
    <definedName name="BExOAFR4YY8GPWAZ4GI5AYC2OHJ4" localSheetId="10" hidden="1">#REF!</definedName>
    <definedName name="BExOAFR4YY8GPWAZ4GI5AYC2OHJ4" localSheetId="7" hidden="1">#REF!</definedName>
    <definedName name="BExOAFR4YY8GPWAZ4GI5AYC2OHJ4" localSheetId="11" hidden="1">#REF!</definedName>
    <definedName name="BExOAFR4YY8GPWAZ4GI5AYC2OHJ4" localSheetId="12" hidden="1">#REF!</definedName>
    <definedName name="BExOAFR4YY8GPWAZ4GI5AYC2OHJ4" hidden="1">#REF!</definedName>
    <definedName name="BExOAN3KP47BBBK39A3Y2FCO5BD5" localSheetId="9" hidden="1">#REF!</definedName>
    <definedName name="BExOAN3KP47BBBK39A3Y2FCO5BD5" localSheetId="8" hidden="1">#REF!</definedName>
    <definedName name="BExOAN3KP47BBBK39A3Y2FCO5BD5" localSheetId="10" hidden="1">#REF!</definedName>
    <definedName name="BExOAN3KP47BBBK39A3Y2FCO5BD5" localSheetId="7" hidden="1">#REF!</definedName>
    <definedName name="BExOAN3KP47BBBK39A3Y2FCO5BD5" localSheetId="11" hidden="1">#REF!</definedName>
    <definedName name="BExOAN3KP47BBBK39A3Y2FCO5BD5" localSheetId="12" hidden="1">#REF!</definedName>
    <definedName name="BExOAN3KP47BBBK39A3Y2FCO5BD5" hidden="1">#REF!</definedName>
    <definedName name="BExOAQ3GKCT7YZW1EMVU3EILSZL2" localSheetId="9" hidden="1">#REF!</definedName>
    <definedName name="BExOAQ3GKCT7YZW1EMVU3EILSZL2" localSheetId="6" hidden="1">#REF!</definedName>
    <definedName name="BExOAQ3GKCT7YZW1EMVU3EILSZL2" localSheetId="8" hidden="1">#REF!</definedName>
    <definedName name="BExOAQ3GKCT7YZW1EMVU3EILSZL2" localSheetId="10" hidden="1">#REF!</definedName>
    <definedName name="BExOAQ3GKCT7YZW1EMVU3EILSZL2" localSheetId="7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hidden="1">#REF!</definedName>
    <definedName name="BExOAYHKZA3G2T1MI7GUW1LKI4SY" localSheetId="9" hidden="1">#REF!</definedName>
    <definedName name="BExOAYHKZA3G2T1MI7GUW1LKI4SY" localSheetId="8" hidden="1">#REF!</definedName>
    <definedName name="BExOAYHKZA3G2T1MI7GUW1LKI4SY" localSheetId="10" hidden="1">#REF!</definedName>
    <definedName name="BExOAYHKZA3G2T1MI7GUW1LKI4SY" localSheetId="7" hidden="1">#REF!</definedName>
    <definedName name="BExOAYHKZA3G2T1MI7GUW1LKI4SY" localSheetId="11" hidden="1">#REF!</definedName>
    <definedName name="BExOAYHKZA3G2T1MI7GUW1LKI4SY" localSheetId="12" hidden="1">#REF!</definedName>
    <definedName name="BExOAYHKZA3G2T1MI7GUW1LKI4SY" hidden="1">#REF!</definedName>
    <definedName name="BExOB94K8OJ8QZ4BXB2DJG5VONNA" localSheetId="9" hidden="1">#REF!</definedName>
    <definedName name="BExOB94K8OJ8QZ4BXB2DJG5VONNA" localSheetId="8" hidden="1">#REF!</definedName>
    <definedName name="BExOB94K8OJ8QZ4BXB2DJG5VONNA" localSheetId="10" hidden="1">#REF!</definedName>
    <definedName name="BExOB94K8OJ8QZ4BXB2DJG5VONNA" localSheetId="7" hidden="1">#REF!</definedName>
    <definedName name="BExOB94K8OJ8QZ4BXB2DJG5VONNA" localSheetId="11" hidden="1">#REF!</definedName>
    <definedName name="BExOB94K8OJ8QZ4BXB2DJG5VONNA" localSheetId="12" hidden="1">#REF!</definedName>
    <definedName name="BExOB94K8OJ8QZ4BXB2DJG5VONNA" hidden="1">#REF!</definedName>
    <definedName name="BExOB9KT2THGV4SPLDVFTFXS4B14" localSheetId="9" hidden="1">#REF!</definedName>
    <definedName name="BExOB9KT2THGV4SPLDVFTFXS4B14" localSheetId="6" hidden="1">#REF!</definedName>
    <definedName name="BExOB9KT2THGV4SPLDVFTFXS4B14" localSheetId="8" hidden="1">#REF!</definedName>
    <definedName name="BExOB9KT2THGV4SPLDVFTFXS4B14" localSheetId="10" hidden="1">#REF!</definedName>
    <definedName name="BExOB9KT2THGV4SPLDVFTFXS4B14" localSheetId="7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hidden="1">#REF!</definedName>
    <definedName name="BExOBARY8ORR3FTR16NG5BCOPOIX" localSheetId="9" hidden="1">#REF!</definedName>
    <definedName name="BExOBARY8ORR3FTR16NG5BCOPOIX" localSheetId="8" hidden="1">#REF!</definedName>
    <definedName name="BExOBARY8ORR3FTR16NG5BCOPOIX" localSheetId="10" hidden="1">#REF!</definedName>
    <definedName name="BExOBARY8ORR3FTR16NG5BCOPOIX" localSheetId="7" hidden="1">#REF!</definedName>
    <definedName name="BExOBARY8ORR3FTR16NG5BCOPOIX" localSheetId="11" hidden="1">#REF!</definedName>
    <definedName name="BExOBARY8ORR3FTR16NG5BCOPOIX" localSheetId="12" hidden="1">#REF!</definedName>
    <definedName name="BExOBARY8ORR3FTR16NG5BCOPOIX" hidden="1">#REF!</definedName>
    <definedName name="BExOBEZ0IE2WBEYY3D3CMRI72N1K" localSheetId="9" hidden="1">#REF!</definedName>
    <definedName name="BExOBEZ0IE2WBEYY3D3CMRI72N1K" localSheetId="6" hidden="1">#REF!</definedName>
    <definedName name="BExOBEZ0IE2WBEYY3D3CMRI72N1K" localSheetId="8" hidden="1">#REF!</definedName>
    <definedName name="BExOBEZ0IE2WBEYY3D3CMRI72N1K" localSheetId="10" hidden="1">#REF!</definedName>
    <definedName name="BExOBEZ0IE2WBEYY3D3CMRI72N1K" localSheetId="7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hidden="1">#REF!</definedName>
    <definedName name="BExOBIPU8760ITY0C8N27XZ3KWEF" localSheetId="9" hidden="1">#REF!</definedName>
    <definedName name="BExOBIPU8760ITY0C8N27XZ3KWEF" localSheetId="6" hidden="1">#REF!</definedName>
    <definedName name="BExOBIPU8760ITY0C8N27XZ3KWEF" localSheetId="8" hidden="1">#REF!</definedName>
    <definedName name="BExOBIPU8760ITY0C8N27XZ3KWEF" localSheetId="10" hidden="1">#REF!</definedName>
    <definedName name="BExOBIPU8760ITY0C8N27XZ3KWEF" localSheetId="7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hidden="1">#REF!</definedName>
    <definedName name="BExOBM0I5L0MZ1G4H9MGMD87SBMZ" localSheetId="9" hidden="1">#REF!</definedName>
    <definedName name="BExOBM0I5L0MZ1G4H9MGMD87SBMZ" localSheetId="6" hidden="1">#REF!</definedName>
    <definedName name="BExOBM0I5L0MZ1G4H9MGMD87SBMZ" localSheetId="8" hidden="1">#REF!</definedName>
    <definedName name="BExOBM0I5L0MZ1G4H9MGMD87SBMZ" localSheetId="10" hidden="1">#REF!</definedName>
    <definedName name="BExOBM0I5L0MZ1G4H9MGMD87SBMZ" localSheetId="7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hidden="1">#REF!</definedName>
    <definedName name="BExOBOUXMP88KJY2BX2JLUJH5N0K" localSheetId="9" hidden="1">#REF!</definedName>
    <definedName name="BExOBOUXMP88KJY2BX2JLUJH5N0K" localSheetId="6" hidden="1">#REF!</definedName>
    <definedName name="BExOBOUXMP88KJY2BX2JLUJH5N0K" localSheetId="8" hidden="1">#REF!</definedName>
    <definedName name="BExOBOUXMP88KJY2BX2JLUJH5N0K" localSheetId="10" hidden="1">#REF!</definedName>
    <definedName name="BExOBOUXMP88KJY2BX2JLUJH5N0K" localSheetId="7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hidden="1">#REF!</definedName>
    <definedName name="BExOBP0FKQ4SVR59FB48UNLKCOR6" localSheetId="9" hidden="1">#REF!</definedName>
    <definedName name="BExOBP0FKQ4SVR59FB48UNLKCOR6" localSheetId="6" hidden="1">#REF!</definedName>
    <definedName name="BExOBP0FKQ4SVR59FB48UNLKCOR6" localSheetId="8" hidden="1">#REF!</definedName>
    <definedName name="BExOBP0FKQ4SVR59FB48UNLKCOR6" localSheetId="10" hidden="1">#REF!</definedName>
    <definedName name="BExOBP0FKQ4SVR59FB48UNLKCOR6" localSheetId="7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hidden="1">#REF!</definedName>
    <definedName name="BExOBV5NJ50QQ3ZUWOWUTGL34SIH" localSheetId="9" hidden="1">#REF!</definedName>
    <definedName name="BExOBV5NJ50QQ3ZUWOWUTGL34SIH" localSheetId="8" hidden="1">#REF!</definedName>
    <definedName name="BExOBV5NJ50QQ3ZUWOWUTGL34SIH" localSheetId="10" hidden="1">#REF!</definedName>
    <definedName name="BExOBV5NJ50QQ3ZUWOWUTGL34SIH" localSheetId="7" hidden="1">#REF!</definedName>
    <definedName name="BExOBV5NJ50QQ3ZUWOWUTGL34SIH" localSheetId="11" hidden="1">#REF!</definedName>
    <definedName name="BExOBV5NJ50QQ3ZUWOWUTGL34SIH" localSheetId="12" hidden="1">#REF!</definedName>
    <definedName name="BExOBV5NJ50QQ3ZUWOWUTGL34SIH" hidden="1">#REF!</definedName>
    <definedName name="BExOBYAVUCQ0IGM0Y6A75QHP0Q1A" localSheetId="9" hidden="1">#REF!</definedName>
    <definedName name="BExOBYAVUCQ0IGM0Y6A75QHP0Q1A" localSheetId="6" hidden="1">#REF!</definedName>
    <definedName name="BExOBYAVUCQ0IGM0Y6A75QHP0Q1A" localSheetId="8" hidden="1">#REF!</definedName>
    <definedName name="BExOBYAVUCQ0IGM0Y6A75QHP0Q1A" localSheetId="10" hidden="1">#REF!</definedName>
    <definedName name="BExOBYAVUCQ0IGM0Y6A75QHP0Q1A" localSheetId="7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hidden="1">#REF!</definedName>
    <definedName name="BExOC1G3P4Z633NKFJLRITBBHVCY" localSheetId="9" hidden="1">#REF!</definedName>
    <definedName name="BExOC1G3P4Z633NKFJLRITBBHVCY" localSheetId="8" hidden="1">#REF!</definedName>
    <definedName name="BExOC1G3P4Z633NKFJLRITBBHVCY" localSheetId="10" hidden="1">#REF!</definedName>
    <definedName name="BExOC1G3P4Z633NKFJLRITBBHVCY" localSheetId="7" hidden="1">#REF!</definedName>
    <definedName name="BExOC1G3P4Z633NKFJLRITBBHVCY" localSheetId="11" hidden="1">#REF!</definedName>
    <definedName name="BExOC1G3P4Z633NKFJLRITBBHVCY" localSheetId="12" hidden="1">#REF!</definedName>
    <definedName name="BExOC1G3P4Z633NKFJLRITBBHVCY" hidden="1">#REF!</definedName>
    <definedName name="BExOC3UEHB1CZNINSQHZANWJYKR8" localSheetId="9" hidden="1">#REF!</definedName>
    <definedName name="BExOC3UEHB1CZNINSQHZANWJYKR8" localSheetId="6" hidden="1">#REF!</definedName>
    <definedName name="BExOC3UEHB1CZNINSQHZANWJYKR8" localSheetId="8" hidden="1">#REF!</definedName>
    <definedName name="BExOC3UEHB1CZNINSQHZANWJYKR8" localSheetId="10" hidden="1">#REF!</definedName>
    <definedName name="BExOC3UEHB1CZNINSQHZANWJYKR8" localSheetId="7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hidden="1">#REF!</definedName>
    <definedName name="BExOCBSF3XGO9YJ23LX2H78VOUR7" localSheetId="9" hidden="1">#REF!</definedName>
    <definedName name="BExOCBSF3XGO9YJ23LX2H78VOUR7" localSheetId="6" hidden="1">#REF!</definedName>
    <definedName name="BExOCBSF3XGO9YJ23LX2H78VOUR7" localSheetId="8" hidden="1">#REF!</definedName>
    <definedName name="BExOCBSF3XGO9YJ23LX2H78VOUR7" localSheetId="10" hidden="1">#REF!</definedName>
    <definedName name="BExOCBSF3XGO9YJ23LX2H78VOUR7" localSheetId="7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hidden="1">#REF!</definedName>
    <definedName name="BExOCBSFINGJ4P4IGX8EZ2JAOTBJ" localSheetId="9" hidden="1">#REF!</definedName>
    <definedName name="BExOCBSFINGJ4P4IGX8EZ2JAOTBJ" localSheetId="8" hidden="1">#REF!</definedName>
    <definedName name="BExOCBSFINGJ4P4IGX8EZ2JAOTBJ" localSheetId="10" hidden="1">#REF!</definedName>
    <definedName name="BExOCBSFINGJ4P4IGX8EZ2JAOTBJ" localSheetId="7" hidden="1">#REF!</definedName>
    <definedName name="BExOCBSFINGJ4P4IGX8EZ2JAOTBJ" localSheetId="11" hidden="1">#REF!</definedName>
    <definedName name="BExOCBSFINGJ4P4IGX8EZ2JAOTBJ" localSheetId="12" hidden="1">#REF!</definedName>
    <definedName name="BExOCBSFINGJ4P4IGX8EZ2JAOTBJ" hidden="1">#REF!</definedName>
    <definedName name="BExOCKXFMOW6WPFEVX1I7R7FNDSS" localSheetId="9" hidden="1">#REF!</definedName>
    <definedName name="BExOCKXFMOW6WPFEVX1I7R7FNDSS" localSheetId="6" hidden="1">#REF!</definedName>
    <definedName name="BExOCKXFMOW6WPFEVX1I7R7FNDSS" localSheetId="8" hidden="1">#REF!</definedName>
    <definedName name="BExOCKXFMOW6WPFEVX1I7R7FNDSS" localSheetId="10" hidden="1">#REF!</definedName>
    <definedName name="BExOCKXFMOW6WPFEVX1I7R7FNDSS" localSheetId="7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hidden="1">#REF!</definedName>
    <definedName name="BExOCWWZTGTAKUL8MMNN9EOE2DVH" localSheetId="9" hidden="1">#REF!</definedName>
    <definedName name="BExOCWWZTGTAKUL8MMNN9EOE2DVH" localSheetId="8" hidden="1">#REF!</definedName>
    <definedName name="BExOCWWZTGTAKUL8MMNN9EOE2DVH" localSheetId="10" hidden="1">#REF!</definedName>
    <definedName name="BExOCWWZTGTAKUL8MMNN9EOE2DVH" localSheetId="7" hidden="1">#REF!</definedName>
    <definedName name="BExOCWWZTGTAKUL8MMNN9EOE2DVH" localSheetId="11" hidden="1">#REF!</definedName>
    <definedName name="BExOCWWZTGTAKUL8MMNN9EOE2DVH" localSheetId="12" hidden="1">#REF!</definedName>
    <definedName name="BExOCWWZTGTAKUL8MMNN9EOE2DVH" hidden="1">#REF!</definedName>
    <definedName name="BExOCYEXOB95DH5NOB0M5NOYX398" localSheetId="9" hidden="1">#REF!</definedName>
    <definedName name="BExOCYEXOB95DH5NOB0M5NOYX398" localSheetId="6" hidden="1">#REF!</definedName>
    <definedName name="BExOCYEXOB95DH5NOB0M5NOYX398" localSheetId="8" hidden="1">#REF!</definedName>
    <definedName name="BExOCYEXOB95DH5NOB0M5NOYX398" localSheetId="10" hidden="1">#REF!</definedName>
    <definedName name="BExOCYEXOB95DH5NOB0M5NOYX398" localSheetId="7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hidden="1">#REF!</definedName>
    <definedName name="BExOD4ERMDMFD8X1016N4EXOUR0S" localSheetId="9" hidden="1">#REF!</definedName>
    <definedName name="BExOD4ERMDMFD8X1016N4EXOUR0S" localSheetId="6" hidden="1">#REF!</definedName>
    <definedName name="BExOD4ERMDMFD8X1016N4EXOUR0S" localSheetId="8" hidden="1">#REF!</definedName>
    <definedName name="BExOD4ERMDMFD8X1016N4EXOUR0S" localSheetId="10" hidden="1">#REF!</definedName>
    <definedName name="BExOD4ERMDMFD8X1016N4EXOUR0S" localSheetId="7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hidden="1">#REF!</definedName>
    <definedName name="BExOD55RS7BQUHRQ6H3USVGKR0P7" localSheetId="9" hidden="1">#REF!</definedName>
    <definedName name="BExOD55RS7BQUHRQ6H3USVGKR0P7" localSheetId="6" hidden="1">#REF!</definedName>
    <definedName name="BExOD55RS7BQUHRQ6H3USVGKR0P7" localSheetId="8" hidden="1">#REF!</definedName>
    <definedName name="BExOD55RS7BQUHRQ6H3USVGKR0P7" localSheetId="10" hidden="1">#REF!</definedName>
    <definedName name="BExOD55RS7BQUHRQ6H3USVGKR0P7" localSheetId="7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hidden="1">#REF!</definedName>
    <definedName name="BExODEWDDEABM4ZY3XREJIBZ8IVP" localSheetId="9" hidden="1">#REF!</definedName>
    <definedName name="BExODEWDDEABM4ZY3XREJIBZ8IVP" localSheetId="6" hidden="1">#REF!</definedName>
    <definedName name="BExODEWDDEABM4ZY3XREJIBZ8IVP" localSheetId="8" hidden="1">#REF!</definedName>
    <definedName name="BExODEWDDEABM4ZY3XREJIBZ8IVP" localSheetId="10" hidden="1">#REF!</definedName>
    <definedName name="BExODEWDDEABM4ZY3XREJIBZ8IVP" localSheetId="7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hidden="1">#REF!</definedName>
    <definedName name="BExODZFEIWV26E8RFU7XQYX1J458" localSheetId="9" hidden="1">#REF!</definedName>
    <definedName name="BExODZFEIWV26E8RFU7XQYX1J458" localSheetId="6" hidden="1">#REF!</definedName>
    <definedName name="BExODZFEIWV26E8RFU7XQYX1J458" localSheetId="8" hidden="1">#REF!</definedName>
    <definedName name="BExODZFEIWV26E8RFU7XQYX1J458" localSheetId="10" hidden="1">#REF!</definedName>
    <definedName name="BExODZFEIWV26E8RFU7XQYX1J458" localSheetId="7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hidden="1">#REF!</definedName>
    <definedName name="BExOEBKG55EROA2VL360A06LKASE" localSheetId="9" hidden="1">#REF!</definedName>
    <definedName name="BExOEBKG55EROA2VL360A06LKASE" localSheetId="6" hidden="1">#REF!</definedName>
    <definedName name="BExOEBKG55EROA2VL360A06LKASE" localSheetId="8" hidden="1">#REF!</definedName>
    <definedName name="BExOEBKG55EROA2VL360A06LKASE" localSheetId="10" hidden="1">#REF!</definedName>
    <definedName name="BExOEBKG55EROA2VL360A06LKASE" localSheetId="7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hidden="1">#REF!</definedName>
    <definedName name="BExOERG5LWXYYEN1DY1H2FWRJS9T" localSheetId="9" hidden="1">#REF!</definedName>
    <definedName name="BExOERG5LWXYYEN1DY1H2FWRJS9T" localSheetId="6" hidden="1">#REF!</definedName>
    <definedName name="BExOERG5LWXYYEN1DY1H2FWRJS9T" localSheetId="8" hidden="1">#REF!</definedName>
    <definedName name="BExOERG5LWXYYEN1DY1H2FWRJS9T" localSheetId="10" hidden="1">#REF!</definedName>
    <definedName name="BExOERG5LWXYYEN1DY1H2FWRJS9T" localSheetId="7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hidden="1">#REF!</definedName>
    <definedName name="BExOERR3JZBGPM0JUHNGZKIHF51J" localSheetId="9" hidden="1">#REF!</definedName>
    <definedName name="BExOERR3JZBGPM0JUHNGZKIHF51J" localSheetId="8" hidden="1">#REF!</definedName>
    <definedName name="BExOERR3JZBGPM0JUHNGZKIHF51J" localSheetId="10" hidden="1">#REF!</definedName>
    <definedName name="BExOERR3JZBGPM0JUHNGZKIHF51J" localSheetId="7" hidden="1">#REF!</definedName>
    <definedName name="BExOERR3JZBGPM0JUHNGZKIHF51J" localSheetId="11" hidden="1">#REF!</definedName>
    <definedName name="BExOERR3JZBGPM0JUHNGZKIHF51J" localSheetId="12" hidden="1">#REF!</definedName>
    <definedName name="BExOERR3JZBGPM0JUHNGZKIHF51J" hidden="1">#REF!</definedName>
    <definedName name="BExOETUH0P9C7B0TJPBHO6O8LDPO" localSheetId="9" hidden="1">#REF!</definedName>
    <definedName name="BExOETUH0P9C7B0TJPBHO6O8LDPO" localSheetId="8" hidden="1">#REF!</definedName>
    <definedName name="BExOETUH0P9C7B0TJPBHO6O8LDPO" localSheetId="10" hidden="1">#REF!</definedName>
    <definedName name="BExOETUH0P9C7B0TJPBHO6O8LDPO" localSheetId="7" hidden="1">#REF!</definedName>
    <definedName name="BExOETUH0P9C7B0TJPBHO6O8LDPO" localSheetId="11" hidden="1">#REF!</definedName>
    <definedName name="BExOETUH0P9C7B0TJPBHO6O8LDPO" localSheetId="12" hidden="1">#REF!</definedName>
    <definedName name="BExOETUH0P9C7B0TJPBHO6O8LDPO" hidden="1">#REF!</definedName>
    <definedName name="BExOEV1S6JJVO5PP4BZ20SNGZR7D" localSheetId="9" hidden="1">#REF!</definedName>
    <definedName name="BExOEV1S6JJVO5PP4BZ20SNGZR7D" localSheetId="6" hidden="1">#REF!</definedName>
    <definedName name="BExOEV1S6JJVO5PP4BZ20SNGZR7D" localSheetId="8" hidden="1">#REF!</definedName>
    <definedName name="BExOEV1S6JJVO5PP4BZ20SNGZR7D" localSheetId="10" hidden="1">#REF!</definedName>
    <definedName name="BExOEV1S6JJVO5PP4BZ20SNGZR7D" localSheetId="7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hidden="1">#REF!</definedName>
    <definedName name="BExOFEDNCYI2TPTMQ8SJN3AW4YMF" localSheetId="9" hidden="1">#REF!</definedName>
    <definedName name="BExOFEDNCYI2TPTMQ8SJN3AW4YMF" localSheetId="6" hidden="1">#REF!</definedName>
    <definedName name="BExOFEDNCYI2TPTMQ8SJN3AW4YMF" localSheetId="8" hidden="1">#REF!</definedName>
    <definedName name="BExOFEDNCYI2TPTMQ8SJN3AW4YMF" localSheetId="10" hidden="1">#REF!</definedName>
    <definedName name="BExOFEDNCYI2TPTMQ8SJN3AW4YMF" localSheetId="7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hidden="1">#REF!</definedName>
    <definedName name="BExOFVLXVD6RVHSQO8KZOOACSV24" localSheetId="9" hidden="1">#REF!</definedName>
    <definedName name="BExOFVLXVD6RVHSQO8KZOOACSV24" localSheetId="6" hidden="1">#REF!</definedName>
    <definedName name="BExOFVLXVD6RVHSQO8KZOOACSV24" localSheetId="8" hidden="1">#REF!</definedName>
    <definedName name="BExOFVLXVD6RVHSQO8KZOOACSV24" localSheetId="10" hidden="1">#REF!</definedName>
    <definedName name="BExOFVLXVD6RVHSQO8KZOOACSV24" localSheetId="7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hidden="1">#REF!</definedName>
    <definedName name="BExOFVWR29JOZ66F7LOP8BWQPXPI" localSheetId="9" hidden="1">#REF!</definedName>
    <definedName name="BExOFVWR29JOZ66F7LOP8BWQPXPI" localSheetId="8" hidden="1">#REF!</definedName>
    <definedName name="BExOFVWR29JOZ66F7LOP8BWQPXPI" localSheetId="10" hidden="1">#REF!</definedName>
    <definedName name="BExOFVWR29JOZ66F7LOP8BWQPXPI" localSheetId="7" hidden="1">#REF!</definedName>
    <definedName name="BExOFVWR29JOZ66F7LOP8BWQPXPI" localSheetId="11" hidden="1">#REF!</definedName>
    <definedName name="BExOFVWR29JOZ66F7LOP8BWQPXPI" localSheetId="12" hidden="1">#REF!</definedName>
    <definedName name="BExOFVWR29JOZ66F7LOP8BWQPXPI" hidden="1">#REF!</definedName>
    <definedName name="BExOG2SW3XOGP9VAPQ3THV3VWV12" localSheetId="9" hidden="1">#REF!</definedName>
    <definedName name="BExOG2SW3XOGP9VAPQ3THV3VWV12" localSheetId="6" hidden="1">#REF!</definedName>
    <definedName name="BExOG2SW3XOGP9VAPQ3THV3VWV12" localSheetId="8" hidden="1">#REF!</definedName>
    <definedName name="BExOG2SW3XOGP9VAPQ3THV3VWV12" localSheetId="10" hidden="1">#REF!</definedName>
    <definedName name="BExOG2SW3XOGP9VAPQ3THV3VWV12" localSheetId="7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hidden="1">#REF!</definedName>
    <definedName name="BExOG45J81K4OPA40KW5VQU54KY3" localSheetId="9" hidden="1">#REF!</definedName>
    <definedName name="BExOG45J81K4OPA40KW5VQU54KY3" localSheetId="6" hidden="1">#REF!</definedName>
    <definedName name="BExOG45J81K4OPA40KW5VQU54KY3" localSheetId="8" hidden="1">#REF!</definedName>
    <definedName name="BExOG45J81K4OPA40KW5VQU54KY3" localSheetId="10" hidden="1">#REF!</definedName>
    <definedName name="BExOG45J81K4OPA40KW5VQU54KY3" localSheetId="7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hidden="1">#REF!</definedName>
    <definedName name="BExOGFE2SCL8HHT4DFAXKLUTJZOG" localSheetId="9" hidden="1">#REF!</definedName>
    <definedName name="BExOGFE2SCL8HHT4DFAXKLUTJZOG" localSheetId="6" hidden="1">#REF!</definedName>
    <definedName name="BExOGFE2SCL8HHT4DFAXKLUTJZOG" localSheetId="8" hidden="1">#REF!</definedName>
    <definedName name="BExOGFE2SCL8HHT4DFAXKLUTJZOG" localSheetId="10" hidden="1">#REF!</definedName>
    <definedName name="BExOGFE2SCL8HHT4DFAXKLUTJZOG" localSheetId="7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hidden="1">#REF!</definedName>
    <definedName name="BExOGQ6I69R7MDSMN5LOOKPGDL6E" localSheetId="9" hidden="1">#REF!</definedName>
    <definedName name="BExOGQ6I69R7MDSMN5LOOKPGDL6E" localSheetId="8" hidden="1">#REF!</definedName>
    <definedName name="BExOGQ6I69R7MDSMN5LOOKPGDL6E" localSheetId="10" hidden="1">#REF!</definedName>
    <definedName name="BExOGQ6I69R7MDSMN5LOOKPGDL6E" localSheetId="7" hidden="1">#REF!</definedName>
    <definedName name="BExOGQ6I69R7MDSMN5LOOKPGDL6E" localSheetId="11" hidden="1">#REF!</definedName>
    <definedName name="BExOGQ6I69R7MDSMN5LOOKPGDL6E" localSheetId="12" hidden="1">#REF!</definedName>
    <definedName name="BExOGQ6I69R7MDSMN5LOOKPGDL6E" hidden="1">#REF!</definedName>
    <definedName name="BExOGR2VS4QGVJ34NR8UE7CLMPQ0" localSheetId="9" hidden="1">#REF!</definedName>
    <definedName name="BExOGR2VS4QGVJ34NR8UE7CLMPQ0" localSheetId="8" hidden="1">#REF!</definedName>
    <definedName name="BExOGR2VS4QGVJ34NR8UE7CLMPQ0" localSheetId="10" hidden="1">#REF!</definedName>
    <definedName name="BExOGR2VS4QGVJ34NR8UE7CLMPQ0" localSheetId="7" hidden="1">#REF!</definedName>
    <definedName name="BExOGR2VS4QGVJ34NR8UE7CLMPQ0" localSheetId="11" hidden="1">#REF!</definedName>
    <definedName name="BExOGR2VS4QGVJ34NR8UE7CLMPQ0" localSheetId="12" hidden="1">#REF!</definedName>
    <definedName name="BExOGR2VS4QGVJ34NR8UE7CLMPQ0" hidden="1">#REF!</definedName>
    <definedName name="BExOGT6D0LJ3C22RDW8COECKB1J5" localSheetId="9" hidden="1">#REF!</definedName>
    <definedName name="BExOGT6D0LJ3C22RDW8COECKB1J5" localSheetId="6" hidden="1">#REF!</definedName>
    <definedName name="BExOGT6D0LJ3C22RDW8COECKB1J5" localSheetId="8" hidden="1">#REF!</definedName>
    <definedName name="BExOGT6D0LJ3C22RDW8COECKB1J5" localSheetId="10" hidden="1">#REF!</definedName>
    <definedName name="BExOGT6D0LJ3C22RDW8COECKB1J5" localSheetId="7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hidden="1">#REF!</definedName>
    <definedName name="BExOGTMI1HT31M1RGWVRAVHAK7DE" localSheetId="9" hidden="1">#REF!</definedName>
    <definedName name="BExOGTMI1HT31M1RGWVRAVHAK7DE" localSheetId="6" hidden="1">#REF!</definedName>
    <definedName name="BExOGTMI1HT31M1RGWVRAVHAK7DE" localSheetId="8" hidden="1">#REF!</definedName>
    <definedName name="BExOGTMI1HT31M1RGWVRAVHAK7DE" localSheetId="10" hidden="1">#REF!</definedName>
    <definedName name="BExOGTMI1HT31M1RGWVRAVHAK7DE" localSheetId="7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hidden="1">#REF!</definedName>
    <definedName name="BExOGXO9JE5XSE9GC3I6O21UEKAO" localSheetId="9" hidden="1">#REF!</definedName>
    <definedName name="BExOGXO9JE5XSE9GC3I6O21UEKAO" localSheetId="6" hidden="1">#REF!</definedName>
    <definedName name="BExOGXO9JE5XSE9GC3I6O21UEKAO" localSheetId="8" hidden="1">#REF!</definedName>
    <definedName name="BExOGXO9JE5XSE9GC3I6O21UEKAO" localSheetId="10" hidden="1">#REF!</definedName>
    <definedName name="BExOGXO9JE5XSE9GC3I6O21UEKAO" localSheetId="7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hidden="1">#REF!</definedName>
    <definedName name="BExOH9ICZ13C1LAW8OTYTR9S7ZP3" localSheetId="9" hidden="1">#REF!</definedName>
    <definedName name="BExOH9ICZ13C1LAW8OTYTR9S7ZP3" localSheetId="6" hidden="1">#REF!</definedName>
    <definedName name="BExOH9ICZ13C1LAW8OTYTR9S7ZP3" localSheetId="8" hidden="1">#REF!</definedName>
    <definedName name="BExOH9ICZ13C1LAW8OTYTR9S7ZP3" localSheetId="10" hidden="1">#REF!</definedName>
    <definedName name="BExOH9ICZ13C1LAW8OTYTR9S7ZP3" localSheetId="7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hidden="1">#REF!</definedName>
    <definedName name="BExOHKLJYVQSS6GVLW8T2GOARV4J" localSheetId="9" hidden="1">#REF!</definedName>
    <definedName name="BExOHKLJYVQSS6GVLW8T2GOARV4J" localSheetId="8" hidden="1">#REF!</definedName>
    <definedName name="BExOHKLJYVQSS6GVLW8T2GOARV4J" localSheetId="10" hidden="1">#REF!</definedName>
    <definedName name="BExOHKLJYVQSS6GVLW8T2GOARV4J" localSheetId="7" hidden="1">#REF!</definedName>
    <definedName name="BExOHKLJYVQSS6GVLW8T2GOARV4J" localSheetId="11" hidden="1">#REF!</definedName>
    <definedName name="BExOHKLJYVQSS6GVLW8T2GOARV4J" localSheetId="12" hidden="1">#REF!</definedName>
    <definedName name="BExOHKLJYVQSS6GVLW8T2GOARV4J" hidden="1">#REF!</definedName>
    <definedName name="BExOHL75H3OT4WAKKPUXIVXWFVDS" localSheetId="9" hidden="1">#REF!</definedName>
    <definedName name="BExOHL75H3OT4WAKKPUXIVXWFVDS" localSheetId="6" hidden="1">#REF!</definedName>
    <definedName name="BExOHL75H3OT4WAKKPUXIVXWFVDS" localSheetId="8" hidden="1">#REF!</definedName>
    <definedName name="BExOHL75H3OT4WAKKPUXIVXWFVDS" localSheetId="10" hidden="1">#REF!</definedName>
    <definedName name="BExOHL75H3OT4WAKKPUXIVXWFVDS" localSheetId="7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hidden="1">#REF!</definedName>
    <definedName name="BExOHLHXXJL6363CC082M9M5VVXQ" localSheetId="9" hidden="1">#REF!</definedName>
    <definedName name="BExOHLHXXJL6363CC082M9M5VVXQ" localSheetId="6" hidden="1">#REF!</definedName>
    <definedName name="BExOHLHXXJL6363CC082M9M5VVXQ" localSheetId="8" hidden="1">#REF!</definedName>
    <definedName name="BExOHLHXXJL6363CC082M9M5VVXQ" localSheetId="10" hidden="1">#REF!</definedName>
    <definedName name="BExOHLHXXJL6363CC082M9M5VVXQ" localSheetId="7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hidden="1">#REF!</definedName>
    <definedName name="BExOHNAO5UDXSO73BK2ARHWKS90Y" localSheetId="9" hidden="1">#REF!</definedName>
    <definedName name="BExOHNAO5UDXSO73BK2ARHWKS90Y" localSheetId="6" hidden="1">#REF!</definedName>
    <definedName name="BExOHNAO5UDXSO73BK2ARHWKS90Y" localSheetId="8" hidden="1">#REF!</definedName>
    <definedName name="BExOHNAO5UDXSO73BK2ARHWKS90Y" localSheetId="10" hidden="1">#REF!</definedName>
    <definedName name="BExOHNAO5UDXSO73BK2ARHWKS90Y" localSheetId="7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hidden="1">#REF!</definedName>
    <definedName name="BExOHR1G1I9A9CI1HG94EWBLWNM2" localSheetId="9" hidden="1">#REF!</definedName>
    <definedName name="BExOHR1G1I9A9CI1HG94EWBLWNM2" localSheetId="6" hidden="1">#REF!</definedName>
    <definedName name="BExOHR1G1I9A9CI1HG94EWBLWNM2" localSheetId="8" hidden="1">#REF!</definedName>
    <definedName name="BExOHR1G1I9A9CI1HG94EWBLWNM2" localSheetId="10" hidden="1">#REF!</definedName>
    <definedName name="BExOHR1G1I9A9CI1HG94EWBLWNM2" localSheetId="7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hidden="1">#REF!</definedName>
    <definedName name="BExOHTQPP8LQ98L6PYUI6QW08YID" localSheetId="9" hidden="1">#REF!</definedName>
    <definedName name="BExOHTQPP8LQ98L6PYUI6QW08YID" localSheetId="6" hidden="1">#REF!</definedName>
    <definedName name="BExOHTQPP8LQ98L6PYUI6QW08YID" localSheetId="8" hidden="1">#REF!</definedName>
    <definedName name="BExOHTQPP8LQ98L6PYUI6QW08YID" localSheetId="10" hidden="1">#REF!</definedName>
    <definedName name="BExOHTQPP8LQ98L6PYUI6QW08YID" localSheetId="7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hidden="1">#REF!</definedName>
    <definedName name="BExOHV8IXM34DQ1XLXTJDNWLOQF9" localSheetId="9" hidden="1">#REF!</definedName>
    <definedName name="BExOHV8IXM34DQ1XLXTJDNWLOQF9" localSheetId="8" hidden="1">#REF!</definedName>
    <definedName name="BExOHV8IXM34DQ1XLXTJDNWLOQF9" localSheetId="10" hidden="1">#REF!</definedName>
    <definedName name="BExOHV8IXM34DQ1XLXTJDNWLOQF9" localSheetId="7" hidden="1">#REF!</definedName>
    <definedName name="BExOHV8IXM34DQ1XLXTJDNWLOQF9" localSheetId="11" hidden="1">#REF!</definedName>
    <definedName name="BExOHV8IXM34DQ1XLXTJDNWLOQF9" localSheetId="12" hidden="1">#REF!</definedName>
    <definedName name="BExOHV8IXM34DQ1XLXTJDNWLOQF9" hidden="1">#REF!</definedName>
    <definedName name="BExOHX6Q6NJI793PGX59O5EKTP4G" localSheetId="9" hidden="1">#REF!</definedName>
    <definedName name="BExOHX6Q6NJI793PGX59O5EKTP4G" localSheetId="6" hidden="1">#REF!</definedName>
    <definedName name="BExOHX6Q6NJI793PGX59O5EKTP4G" localSheetId="8" hidden="1">#REF!</definedName>
    <definedName name="BExOHX6Q6NJI793PGX59O5EKTP4G" localSheetId="10" hidden="1">#REF!</definedName>
    <definedName name="BExOHX6Q6NJI793PGX59O5EKTP4G" localSheetId="7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hidden="1">#REF!</definedName>
    <definedName name="BExOI5VMTHH7Y8MQQ1N635CHYI0P" localSheetId="9" hidden="1">#REF!</definedName>
    <definedName name="BExOI5VMTHH7Y8MQQ1N635CHYI0P" localSheetId="6" hidden="1">#REF!</definedName>
    <definedName name="BExOI5VMTHH7Y8MQQ1N635CHYI0P" localSheetId="8" hidden="1">#REF!</definedName>
    <definedName name="BExOI5VMTHH7Y8MQQ1N635CHYI0P" localSheetId="10" hidden="1">#REF!</definedName>
    <definedName name="BExOI5VMTHH7Y8MQQ1N635CHYI0P" localSheetId="7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hidden="1">#REF!</definedName>
    <definedName name="BExOIEVCP4Y6VDS23AK84MCYYHRT" localSheetId="9" hidden="1">#REF!</definedName>
    <definedName name="BExOIEVCP4Y6VDS23AK84MCYYHRT" localSheetId="6" hidden="1">#REF!</definedName>
    <definedName name="BExOIEVCP4Y6VDS23AK84MCYYHRT" localSheetId="8" hidden="1">#REF!</definedName>
    <definedName name="BExOIEVCP4Y6VDS23AK84MCYYHRT" localSheetId="10" hidden="1">#REF!</definedName>
    <definedName name="BExOIEVCP4Y6VDS23AK84MCYYHRT" localSheetId="7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hidden="1">#REF!</definedName>
    <definedName name="BExOIHPQIXR0NDR5WD01BZKPKEO3" localSheetId="9" hidden="1">#REF!</definedName>
    <definedName name="BExOIHPQIXR0NDR5WD01BZKPKEO3" localSheetId="6" hidden="1">#REF!</definedName>
    <definedName name="BExOIHPQIXR0NDR5WD01BZKPKEO3" localSheetId="8" hidden="1">#REF!</definedName>
    <definedName name="BExOIHPQIXR0NDR5WD01BZKPKEO3" localSheetId="10" hidden="1">#REF!</definedName>
    <definedName name="BExOIHPQIXR0NDR5WD01BZKPKEO3" localSheetId="7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hidden="1">#REF!</definedName>
    <definedName name="BExOIM7L0Z3LSII9P7ZTV4KJ8RMA" localSheetId="9" hidden="1">#REF!</definedName>
    <definedName name="BExOIM7L0Z3LSII9P7ZTV4KJ8RMA" localSheetId="6" hidden="1">#REF!</definedName>
    <definedName name="BExOIM7L0Z3LSII9P7ZTV4KJ8RMA" localSheetId="8" hidden="1">#REF!</definedName>
    <definedName name="BExOIM7L0Z3LSII9P7ZTV4KJ8RMA" localSheetId="10" hidden="1">#REF!</definedName>
    <definedName name="BExOIM7L0Z3LSII9P7ZTV4KJ8RMA" localSheetId="7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hidden="1">#REF!</definedName>
    <definedName name="BExOIWJVMJ6MG6JC4SPD1L00OHU1" localSheetId="9" hidden="1">#REF!</definedName>
    <definedName name="BExOIWJVMJ6MG6JC4SPD1L00OHU1" localSheetId="6" hidden="1">#REF!</definedName>
    <definedName name="BExOIWJVMJ6MG6JC4SPD1L00OHU1" localSheetId="8" hidden="1">#REF!</definedName>
    <definedName name="BExOIWJVMJ6MG6JC4SPD1L00OHU1" localSheetId="10" hidden="1">#REF!</definedName>
    <definedName name="BExOIWJVMJ6MG6JC4SPD1L00OHU1" localSheetId="7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hidden="1">#REF!</definedName>
    <definedName name="BExOIYCN8Z4JK3OOG86KYUCV0ME8" localSheetId="9" hidden="1">#REF!</definedName>
    <definedName name="BExOIYCN8Z4JK3OOG86KYUCV0ME8" localSheetId="6" hidden="1">#REF!</definedName>
    <definedName name="BExOIYCN8Z4JK3OOG86KYUCV0ME8" localSheetId="8" hidden="1">#REF!</definedName>
    <definedName name="BExOIYCN8Z4JK3OOG86KYUCV0ME8" localSheetId="10" hidden="1">#REF!</definedName>
    <definedName name="BExOIYCN8Z4JK3OOG86KYUCV0ME8" localSheetId="7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hidden="1">#REF!</definedName>
    <definedName name="BExOJ3AKZ9BCBZT3KD8WMSLK6MN2" localSheetId="9" hidden="1">#REF!</definedName>
    <definedName name="BExOJ3AKZ9BCBZT3KD8WMSLK6MN2" localSheetId="6" hidden="1">#REF!</definedName>
    <definedName name="BExOJ3AKZ9BCBZT3KD8WMSLK6MN2" localSheetId="8" hidden="1">#REF!</definedName>
    <definedName name="BExOJ3AKZ9BCBZT3KD8WMSLK6MN2" localSheetId="10" hidden="1">#REF!</definedName>
    <definedName name="BExOJ3AKZ9BCBZT3KD8WMSLK6MN2" localSheetId="7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hidden="1">#REF!</definedName>
    <definedName name="BExOJ7XQK71I4YZDD29AKOOWZ47E" localSheetId="9" hidden="1">#REF!</definedName>
    <definedName name="BExOJ7XQK71I4YZDD29AKOOWZ47E" localSheetId="6" hidden="1">#REF!</definedName>
    <definedName name="BExOJ7XQK71I4YZDD29AKOOWZ47E" localSheetId="8" hidden="1">#REF!</definedName>
    <definedName name="BExOJ7XQK71I4YZDD29AKOOWZ47E" localSheetId="10" hidden="1">#REF!</definedName>
    <definedName name="BExOJ7XQK71I4YZDD29AKOOWZ47E" localSheetId="7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hidden="1">#REF!</definedName>
    <definedName name="BExOJM0W6XGSW5MXPTTX0GNF6SFT" localSheetId="9" hidden="1">#REF!</definedName>
    <definedName name="BExOJM0W6XGSW5MXPTTX0GNF6SFT" localSheetId="6" hidden="1">#REF!</definedName>
    <definedName name="BExOJM0W6XGSW5MXPTTX0GNF6SFT" localSheetId="8" hidden="1">#REF!</definedName>
    <definedName name="BExOJM0W6XGSW5MXPTTX0GNF6SFT" localSheetId="10" hidden="1">#REF!</definedName>
    <definedName name="BExOJM0W6XGSW5MXPTTX0GNF6SFT" localSheetId="7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hidden="1">#REF!</definedName>
    <definedName name="BExOJNTMI04AUDW5J41CESW52YMP" localSheetId="9" hidden="1">#REF!</definedName>
    <definedName name="BExOJNTMI04AUDW5J41CESW52YMP" localSheetId="8" hidden="1">#REF!</definedName>
    <definedName name="BExOJNTMI04AUDW5J41CESW52YMP" localSheetId="10" hidden="1">#REF!</definedName>
    <definedName name="BExOJNTMI04AUDW5J41CESW52YMP" localSheetId="7" hidden="1">#REF!</definedName>
    <definedName name="BExOJNTMI04AUDW5J41CESW52YMP" localSheetId="11" hidden="1">#REF!</definedName>
    <definedName name="BExOJNTMI04AUDW5J41CESW52YMP" localSheetId="12" hidden="1">#REF!</definedName>
    <definedName name="BExOJNTMI04AUDW5J41CESW52YMP" hidden="1">#REF!</definedName>
    <definedName name="BExOJXEUJJ9SYRJXKYYV2NCCDT2R" localSheetId="9" hidden="1">#REF!</definedName>
    <definedName name="BExOJXEUJJ9SYRJXKYYV2NCCDT2R" localSheetId="6" hidden="1">#REF!</definedName>
    <definedName name="BExOJXEUJJ9SYRJXKYYV2NCCDT2R" localSheetId="8" hidden="1">#REF!</definedName>
    <definedName name="BExOJXEUJJ9SYRJXKYYV2NCCDT2R" localSheetId="10" hidden="1">#REF!</definedName>
    <definedName name="BExOJXEUJJ9SYRJXKYYV2NCCDT2R" localSheetId="7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hidden="1">#REF!</definedName>
    <definedName name="BExOK0EQYM9JUMAGWOUN7QDH7VMZ" localSheetId="9" hidden="1">#REF!</definedName>
    <definedName name="BExOK0EQYM9JUMAGWOUN7QDH7VMZ" localSheetId="6" hidden="1">#REF!</definedName>
    <definedName name="BExOK0EQYM9JUMAGWOUN7QDH7VMZ" localSheetId="8" hidden="1">#REF!</definedName>
    <definedName name="BExOK0EQYM9JUMAGWOUN7QDH7VMZ" localSheetId="10" hidden="1">#REF!</definedName>
    <definedName name="BExOK0EQYM9JUMAGWOUN7QDH7VMZ" localSheetId="7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hidden="1">#REF!</definedName>
    <definedName name="BExOK10DPUX7E7X0CT199QVBODEW" localSheetId="9" hidden="1">#REF!</definedName>
    <definedName name="BExOK10DPUX7E7X0CT199QVBODEW" localSheetId="6" hidden="1">#REF!</definedName>
    <definedName name="BExOK10DPUX7E7X0CT199QVBODEW" localSheetId="8" hidden="1">#REF!</definedName>
    <definedName name="BExOK10DPUX7E7X0CT199QVBODEW" localSheetId="10" hidden="1">#REF!</definedName>
    <definedName name="BExOK10DPUX7E7X0CT199QVBODEW" localSheetId="7" hidden="1">#REF!</definedName>
    <definedName name="BExOK10DPUX7E7X0CT199QVBODEW" localSheetId="11" hidden="1">#REF!</definedName>
    <definedName name="BExOK10DPUX7E7X0CT199QVBODEW" localSheetId="12" hidden="1">#REF!</definedName>
    <definedName name="BExOK10DPUX7E7X0CT199QVBODEW" hidden="1">#REF!</definedName>
    <definedName name="BExOK4WM9O7QNG6O57FOASI5QSN1" localSheetId="9" hidden="1">#REF!</definedName>
    <definedName name="BExOK4WM9O7QNG6O57FOASI5QSN1" localSheetId="6" hidden="1">#REF!</definedName>
    <definedName name="BExOK4WM9O7QNG6O57FOASI5QSN1" localSheetId="8" hidden="1">#REF!</definedName>
    <definedName name="BExOK4WM9O7QNG6O57FOASI5QSN1" localSheetId="10" hidden="1">#REF!</definedName>
    <definedName name="BExOK4WM9O7QNG6O57FOASI5QSN1" localSheetId="7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hidden="1">#REF!</definedName>
    <definedName name="BExOK8SVNS9DXWU2QWBNB1YVNR7L" localSheetId="9" hidden="1">#REF!</definedName>
    <definedName name="BExOK8SVNS9DXWU2QWBNB1YVNR7L" localSheetId="8" hidden="1">#REF!</definedName>
    <definedName name="BExOK8SVNS9DXWU2QWBNB1YVNR7L" localSheetId="10" hidden="1">#REF!</definedName>
    <definedName name="BExOK8SVNS9DXWU2QWBNB1YVNR7L" localSheetId="7" hidden="1">#REF!</definedName>
    <definedName name="BExOK8SVNS9DXWU2QWBNB1YVNR7L" localSheetId="11" hidden="1">#REF!</definedName>
    <definedName name="BExOK8SVNS9DXWU2QWBNB1YVNR7L" localSheetId="12" hidden="1">#REF!</definedName>
    <definedName name="BExOK8SVNS9DXWU2QWBNB1YVNR7L" hidden="1">#REF!</definedName>
    <definedName name="BExOKF3GH3XG3I708CZPZD86ZVL2" localSheetId="9" hidden="1">#REF!</definedName>
    <definedName name="BExOKF3GH3XG3I708CZPZD86ZVL2" localSheetId="8" hidden="1">#REF!</definedName>
    <definedName name="BExOKF3GH3XG3I708CZPZD86ZVL2" localSheetId="10" hidden="1">#REF!</definedName>
    <definedName name="BExOKF3GH3XG3I708CZPZD86ZVL2" localSheetId="7" hidden="1">#REF!</definedName>
    <definedName name="BExOKF3GH3XG3I708CZPZD86ZVL2" localSheetId="11" hidden="1">#REF!</definedName>
    <definedName name="BExOKF3GH3XG3I708CZPZD86ZVL2" localSheetId="12" hidden="1">#REF!</definedName>
    <definedName name="BExOKF3GH3XG3I708CZPZD86ZVL2" hidden="1">#REF!</definedName>
    <definedName name="BExOKM4WRNJIN0GK3121IV8DSGQZ" localSheetId="9" hidden="1">#REF!</definedName>
    <definedName name="BExOKM4WRNJIN0GK3121IV8DSGQZ" localSheetId="8" hidden="1">#REF!</definedName>
    <definedName name="BExOKM4WRNJIN0GK3121IV8DSGQZ" localSheetId="10" hidden="1">#REF!</definedName>
    <definedName name="BExOKM4WRNJIN0GK3121IV8DSGQZ" localSheetId="7" hidden="1">#REF!</definedName>
    <definedName name="BExOKM4WRNJIN0GK3121IV8DSGQZ" localSheetId="11" hidden="1">#REF!</definedName>
    <definedName name="BExOKM4WRNJIN0GK3121IV8DSGQZ" localSheetId="12" hidden="1">#REF!</definedName>
    <definedName name="BExOKM4WRNJIN0GK3121IV8DSGQZ" hidden="1">#REF!</definedName>
    <definedName name="BExOKTXMJP351VXKH8VT6SXUNIMF" localSheetId="9" hidden="1">#REF!</definedName>
    <definedName name="BExOKTXMJP351VXKH8VT6SXUNIMF" localSheetId="6" hidden="1">#REF!</definedName>
    <definedName name="BExOKTXMJP351VXKH8VT6SXUNIMF" localSheetId="8" hidden="1">#REF!</definedName>
    <definedName name="BExOKTXMJP351VXKH8VT6SXUNIMF" localSheetId="10" hidden="1">#REF!</definedName>
    <definedName name="BExOKTXMJP351VXKH8VT6SXUNIMF" localSheetId="7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hidden="1">#REF!</definedName>
    <definedName name="BExOKU8GMLOCNVORDE329819XN67" localSheetId="9" hidden="1">#REF!</definedName>
    <definedName name="BExOKU8GMLOCNVORDE329819XN67" localSheetId="6" hidden="1">#REF!</definedName>
    <definedName name="BExOKU8GMLOCNVORDE329819XN67" localSheetId="8" hidden="1">#REF!</definedName>
    <definedName name="BExOKU8GMLOCNVORDE329819XN67" localSheetId="10" hidden="1">#REF!</definedName>
    <definedName name="BExOKU8GMLOCNVORDE329819XN67" localSheetId="7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hidden="1">#REF!</definedName>
    <definedName name="BExOL0Z3Z7IAMHPB91EO2MF49U57" localSheetId="9" hidden="1">#REF!</definedName>
    <definedName name="BExOL0Z3Z7IAMHPB91EO2MF49U57" localSheetId="6" hidden="1">#REF!</definedName>
    <definedName name="BExOL0Z3Z7IAMHPB91EO2MF49U57" localSheetId="8" hidden="1">#REF!</definedName>
    <definedName name="BExOL0Z3Z7IAMHPB91EO2MF49U57" localSheetId="10" hidden="1">#REF!</definedName>
    <definedName name="BExOL0Z3Z7IAMHPB91EO2MF49U57" localSheetId="7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hidden="1">#REF!</definedName>
    <definedName name="BExOL7KH12VAR0LG741SIOJTLWFD" localSheetId="9" hidden="1">#REF!</definedName>
    <definedName name="BExOL7KH12VAR0LG741SIOJTLWFD" localSheetId="6" hidden="1">#REF!</definedName>
    <definedName name="BExOL7KH12VAR0LG741SIOJTLWFD" localSheetId="8" hidden="1">#REF!</definedName>
    <definedName name="BExOL7KH12VAR0LG741SIOJTLWFD" localSheetId="10" hidden="1">#REF!</definedName>
    <definedName name="BExOL7KH12VAR0LG741SIOJTLWFD" localSheetId="7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hidden="1">#REF!</definedName>
    <definedName name="BExOL8RN4G537EFMWEFGIWRPYDZ8" localSheetId="9" hidden="1">#REF!</definedName>
    <definedName name="BExOL8RN4G537EFMWEFGIWRPYDZ8" localSheetId="8" hidden="1">#REF!</definedName>
    <definedName name="BExOL8RN4G537EFMWEFGIWRPYDZ8" localSheetId="10" hidden="1">#REF!</definedName>
    <definedName name="BExOL8RN4G537EFMWEFGIWRPYDZ8" localSheetId="7" hidden="1">#REF!</definedName>
    <definedName name="BExOL8RN4G537EFMWEFGIWRPYDZ8" localSheetId="11" hidden="1">#REF!</definedName>
    <definedName name="BExOL8RN4G537EFMWEFGIWRPYDZ8" localSheetId="12" hidden="1">#REF!</definedName>
    <definedName name="BExOL8RN4G537EFMWEFGIWRPYDZ8" hidden="1">#REF!</definedName>
    <definedName name="BExOLE5P4BERQUOGV34XYTRQMJ67" localSheetId="9" hidden="1">#REF!</definedName>
    <definedName name="BExOLE5P4BERQUOGV34XYTRQMJ67" localSheetId="8" hidden="1">#REF!</definedName>
    <definedName name="BExOLE5P4BERQUOGV34XYTRQMJ67" localSheetId="10" hidden="1">#REF!</definedName>
    <definedName name="BExOLE5P4BERQUOGV34XYTRQMJ67" localSheetId="7" hidden="1">#REF!</definedName>
    <definedName name="BExOLE5P4BERQUOGV34XYTRQMJ67" localSheetId="11" hidden="1">#REF!</definedName>
    <definedName name="BExOLE5P4BERQUOGV34XYTRQMJ67" localSheetId="12" hidden="1">#REF!</definedName>
    <definedName name="BExOLE5P4BERQUOGV34XYTRQMJ67" hidden="1">#REF!</definedName>
    <definedName name="BExOLICXFHJLILCJVFMJE5MGGWKR" localSheetId="9" hidden="1">#REF!</definedName>
    <definedName name="BExOLICXFHJLILCJVFMJE5MGGWKR" localSheetId="6" hidden="1">#REF!</definedName>
    <definedName name="BExOLICXFHJLILCJVFMJE5MGGWKR" localSheetId="8" hidden="1">#REF!</definedName>
    <definedName name="BExOLICXFHJLILCJVFMJE5MGGWKR" localSheetId="10" hidden="1">#REF!</definedName>
    <definedName name="BExOLICXFHJLILCJVFMJE5MGGWKR" localSheetId="7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hidden="1">#REF!</definedName>
    <definedName name="BExOLMUQP54SNJ4377CSQ2W2VRVE" localSheetId="9" hidden="1">#REF!</definedName>
    <definedName name="BExOLMUQP54SNJ4377CSQ2W2VRVE" localSheetId="8" hidden="1">#REF!</definedName>
    <definedName name="BExOLMUQP54SNJ4377CSQ2W2VRVE" localSheetId="10" hidden="1">#REF!</definedName>
    <definedName name="BExOLMUQP54SNJ4377CSQ2W2VRVE" localSheetId="7" hidden="1">#REF!</definedName>
    <definedName name="BExOLMUQP54SNJ4377CSQ2W2VRVE" localSheetId="11" hidden="1">#REF!</definedName>
    <definedName name="BExOLMUQP54SNJ4377CSQ2W2VRVE" localSheetId="12" hidden="1">#REF!</definedName>
    <definedName name="BExOLMUQP54SNJ4377CSQ2W2VRVE" hidden="1">#REF!</definedName>
    <definedName name="BExOLOI0WJS3QC12I3ISL0D9AWOF" localSheetId="9" hidden="1">#REF!</definedName>
    <definedName name="BExOLOI0WJS3QC12I3ISL0D9AWOF" localSheetId="6" hidden="1">#REF!</definedName>
    <definedName name="BExOLOI0WJS3QC12I3ISL0D9AWOF" localSheetId="8" hidden="1">#REF!</definedName>
    <definedName name="BExOLOI0WJS3QC12I3ISL0D9AWOF" localSheetId="10" hidden="1">#REF!</definedName>
    <definedName name="BExOLOI0WJS3QC12I3ISL0D9AWOF" localSheetId="7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hidden="1">#REF!</definedName>
    <definedName name="BExOLYZNG5RBD0BTS1OEZJNU92Q5" localSheetId="9" hidden="1">#REF!</definedName>
    <definedName name="BExOLYZNG5RBD0BTS1OEZJNU92Q5" localSheetId="6" hidden="1">#REF!</definedName>
    <definedName name="BExOLYZNG5RBD0BTS1OEZJNU92Q5" localSheetId="8" hidden="1">#REF!</definedName>
    <definedName name="BExOLYZNG5RBD0BTS1OEZJNU92Q5" localSheetId="10" hidden="1">#REF!</definedName>
    <definedName name="BExOLYZNG5RBD0BTS1OEZJNU92Q5" localSheetId="7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hidden="1">#REF!</definedName>
    <definedName name="BExOM3HIJ3UZPOKJI68KPBJAHPDC" localSheetId="9" hidden="1">#REF!</definedName>
    <definedName name="BExOM3HIJ3UZPOKJI68KPBJAHPDC" localSheetId="6" hidden="1">#REF!</definedName>
    <definedName name="BExOM3HIJ3UZPOKJI68KPBJAHPDC" localSheetId="8" hidden="1">#REF!</definedName>
    <definedName name="BExOM3HIJ3UZPOKJI68KPBJAHPDC" localSheetId="10" hidden="1">#REF!</definedName>
    <definedName name="BExOM3HIJ3UZPOKJI68KPBJAHPDC" localSheetId="7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hidden="1">#REF!</definedName>
    <definedName name="BExOMATSM3O2HLV7ZXYCJJANWKW1" localSheetId="9" hidden="1">#REF!</definedName>
    <definedName name="BExOMATSM3O2HLV7ZXYCJJANWKW1" localSheetId="8" hidden="1">#REF!</definedName>
    <definedName name="BExOMATSM3O2HLV7ZXYCJJANWKW1" localSheetId="10" hidden="1">#REF!</definedName>
    <definedName name="BExOMATSM3O2HLV7ZXYCJJANWKW1" localSheetId="7" hidden="1">#REF!</definedName>
    <definedName name="BExOMATSM3O2HLV7ZXYCJJANWKW1" localSheetId="11" hidden="1">#REF!</definedName>
    <definedName name="BExOMATSM3O2HLV7ZXYCJJANWKW1" localSheetId="12" hidden="1">#REF!</definedName>
    <definedName name="BExOMATSM3O2HLV7ZXYCJJANWKW1" hidden="1">#REF!</definedName>
    <definedName name="BExOMKPURE33YQ3K1JG9NVQD4W49" localSheetId="9" hidden="1">#REF!</definedName>
    <definedName name="BExOMKPURE33YQ3K1JG9NVQD4W49" localSheetId="6" hidden="1">#REF!</definedName>
    <definedName name="BExOMKPURE33YQ3K1JG9NVQD4W49" localSheetId="8" hidden="1">#REF!</definedName>
    <definedName name="BExOMKPURE33YQ3K1JG9NVQD4W49" localSheetId="10" hidden="1">#REF!</definedName>
    <definedName name="BExOMKPURE33YQ3K1JG9NVQD4W49" localSheetId="7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hidden="1">#REF!</definedName>
    <definedName name="BExOMP7NGCLUNFK50QD2LPKRG078" localSheetId="9" hidden="1">#REF!</definedName>
    <definedName name="BExOMP7NGCLUNFK50QD2LPKRG078" localSheetId="6" hidden="1">#REF!</definedName>
    <definedName name="BExOMP7NGCLUNFK50QD2LPKRG078" localSheetId="8" hidden="1">#REF!</definedName>
    <definedName name="BExOMP7NGCLUNFK50QD2LPKRG078" localSheetId="10" hidden="1">#REF!</definedName>
    <definedName name="BExOMP7NGCLUNFK50QD2LPKRG078" localSheetId="7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hidden="1">#REF!</definedName>
    <definedName name="BExOMU0A6XMY48SZRYL4WQZD13BI" localSheetId="9" hidden="1">#REF!</definedName>
    <definedName name="BExOMU0A6XMY48SZRYL4WQZD13BI" localSheetId="6" hidden="1">#REF!</definedName>
    <definedName name="BExOMU0A6XMY48SZRYL4WQZD13BI" localSheetId="8" hidden="1">#REF!</definedName>
    <definedName name="BExOMU0A6XMY48SZRYL4WQZD13BI" localSheetId="10" hidden="1">#REF!</definedName>
    <definedName name="BExOMU0A6XMY48SZRYL4WQZD13BI" localSheetId="7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hidden="1">#REF!</definedName>
    <definedName name="BExOMVT0HSNC59DJP4CLISASGHKL" localSheetId="9" hidden="1">#REF!</definedName>
    <definedName name="BExOMVT0HSNC59DJP4CLISASGHKL" localSheetId="6" hidden="1">#REF!</definedName>
    <definedName name="BExOMVT0HSNC59DJP4CLISASGHKL" localSheetId="8" hidden="1">#REF!</definedName>
    <definedName name="BExOMVT0HSNC59DJP4CLISASGHKL" localSheetId="10" hidden="1">#REF!</definedName>
    <definedName name="BExOMVT0HSNC59DJP4CLISASGHKL" localSheetId="7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hidden="1">#REF!</definedName>
    <definedName name="BExON0AX35F2SI0UCVMGWGVIUNI3" localSheetId="9" hidden="1">#REF!</definedName>
    <definedName name="BExON0AX35F2SI0UCVMGWGVIUNI3" localSheetId="6" hidden="1">#REF!</definedName>
    <definedName name="BExON0AX35F2SI0UCVMGWGVIUNI3" localSheetId="8" hidden="1">#REF!</definedName>
    <definedName name="BExON0AX35F2SI0UCVMGWGVIUNI3" localSheetId="10" hidden="1">#REF!</definedName>
    <definedName name="BExON0AX35F2SI0UCVMGWGVIUNI3" localSheetId="7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hidden="1">#REF!</definedName>
    <definedName name="BExON41U4296DV3DPG6I5EF3OEYF" localSheetId="9" hidden="1">#REF!</definedName>
    <definedName name="BExON41U4296DV3DPG6I5EF3OEYF" localSheetId="6" hidden="1">#REF!</definedName>
    <definedName name="BExON41U4296DV3DPG6I5EF3OEYF" localSheetId="8" hidden="1">#REF!</definedName>
    <definedName name="BExON41U4296DV3DPG6I5EF3OEYF" localSheetId="10" hidden="1">#REF!</definedName>
    <definedName name="BExON41U4296DV3DPG6I5EF3OEYF" localSheetId="7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hidden="1">#REF!</definedName>
    <definedName name="BExON5P2OD5NSKR8O5KK74ICUSO2" localSheetId="9" hidden="1">#REF!</definedName>
    <definedName name="BExON5P2OD5NSKR8O5KK74ICUSO2" localSheetId="8" hidden="1">#REF!</definedName>
    <definedName name="BExON5P2OD5NSKR8O5KK74ICUSO2" localSheetId="10" hidden="1">#REF!</definedName>
    <definedName name="BExON5P2OD5NSKR8O5KK74ICUSO2" localSheetId="7" hidden="1">#REF!</definedName>
    <definedName name="BExON5P2OD5NSKR8O5KK74ICUSO2" localSheetId="11" hidden="1">#REF!</definedName>
    <definedName name="BExON5P2OD5NSKR8O5KK74ICUSO2" localSheetId="12" hidden="1">#REF!</definedName>
    <definedName name="BExON5P2OD5NSKR8O5KK74ICUSO2" hidden="1">#REF!</definedName>
    <definedName name="BExONB3A7CO4YD8RB41PHC93BQ9M" localSheetId="9" hidden="1">#REF!</definedName>
    <definedName name="BExONB3A7CO4YD8RB41PHC93BQ9M" localSheetId="6" hidden="1">#REF!</definedName>
    <definedName name="BExONB3A7CO4YD8RB41PHC93BQ9M" localSheetId="8" hidden="1">#REF!</definedName>
    <definedName name="BExONB3A7CO4YD8RB41PHC93BQ9M" localSheetId="10" hidden="1">#REF!</definedName>
    <definedName name="BExONB3A7CO4YD8RB41PHC93BQ9M" localSheetId="7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hidden="1">#REF!</definedName>
    <definedName name="BExONFQH6UUXF8V0GI4BRIST9RFO" localSheetId="9" hidden="1">#REF!</definedName>
    <definedName name="BExONFQH6UUXF8V0GI4BRIST9RFO" localSheetId="6" hidden="1">#REF!</definedName>
    <definedName name="BExONFQH6UUXF8V0GI4BRIST9RFO" localSheetId="8" hidden="1">#REF!</definedName>
    <definedName name="BExONFQH6UUXF8V0GI4BRIST9RFO" localSheetId="10" hidden="1">#REF!</definedName>
    <definedName name="BExONFQH6UUXF8V0GI4BRIST9RFO" localSheetId="7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hidden="1">#REF!</definedName>
    <definedName name="BExONH34JHZ9VP2WPUBTIVZOCPM6" hidden="1">'[3]Bud Mth'!$I$6:$J$6</definedName>
    <definedName name="BExONIL31DZWU7IFVN3VV0XTXJA1" localSheetId="9" hidden="1">#REF!</definedName>
    <definedName name="BExONIL31DZWU7IFVN3VV0XTXJA1" localSheetId="6" hidden="1">#REF!</definedName>
    <definedName name="BExONIL31DZWU7IFVN3VV0XTXJA1" localSheetId="8" hidden="1">#REF!</definedName>
    <definedName name="BExONIL31DZWU7IFVN3VV0XTXJA1" localSheetId="10" hidden="1">#REF!</definedName>
    <definedName name="BExONIL31DZWU7IFVN3VV0XTXJA1" localSheetId="7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hidden="1">#REF!</definedName>
    <definedName name="BExONJ1BU17R0F5A2UP1UGJBOGKS" localSheetId="9" hidden="1">#REF!</definedName>
    <definedName name="BExONJ1BU17R0F5A2UP1UGJBOGKS" localSheetId="6" hidden="1">#REF!</definedName>
    <definedName name="BExONJ1BU17R0F5A2UP1UGJBOGKS" localSheetId="8" hidden="1">#REF!</definedName>
    <definedName name="BExONJ1BU17R0F5A2UP1UGJBOGKS" localSheetId="10" hidden="1">#REF!</definedName>
    <definedName name="BExONJ1BU17R0F5A2UP1UGJBOGKS" localSheetId="7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hidden="1">#REF!</definedName>
    <definedName name="BExONNZ9VMHVX3J6NLNJY7KZA61O" localSheetId="9" hidden="1">#REF!</definedName>
    <definedName name="BExONNZ9VMHVX3J6NLNJY7KZA61O" localSheetId="6" hidden="1">#REF!</definedName>
    <definedName name="BExONNZ9VMHVX3J6NLNJY7KZA61O" localSheetId="8" hidden="1">#REF!</definedName>
    <definedName name="BExONNZ9VMHVX3J6NLNJY7KZA61O" localSheetId="10" hidden="1">#REF!</definedName>
    <definedName name="BExONNZ9VMHVX3J6NLNJY7KZA61O" localSheetId="7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hidden="1">#REF!</definedName>
    <definedName name="BExONRQ1BAA4F3TXP2MYQ4YCZ09S" localSheetId="9" hidden="1">#REF!</definedName>
    <definedName name="BExONRQ1BAA4F3TXP2MYQ4YCZ09S" localSheetId="6" hidden="1">#REF!</definedName>
    <definedName name="BExONRQ1BAA4F3TXP2MYQ4YCZ09S" localSheetId="8" hidden="1">#REF!</definedName>
    <definedName name="BExONRQ1BAA4F3TXP2MYQ4YCZ09S" localSheetId="10" hidden="1">#REF!</definedName>
    <definedName name="BExONRQ1BAA4F3TXP2MYQ4YCZ09S" localSheetId="7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hidden="1">#REF!</definedName>
    <definedName name="BExOO1WWIZSGB0YTGKESB45TSVMZ" localSheetId="9" hidden="1">#REF!</definedName>
    <definedName name="BExOO1WWIZSGB0YTGKESB45TSVMZ" localSheetId="6" hidden="1">#REF!</definedName>
    <definedName name="BExOO1WWIZSGB0YTGKESB45TSVMZ" localSheetId="8" hidden="1">#REF!</definedName>
    <definedName name="BExOO1WWIZSGB0YTGKESB45TSVMZ" localSheetId="10" hidden="1">#REF!</definedName>
    <definedName name="BExOO1WWIZSGB0YTGKESB45TSVMZ" localSheetId="7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hidden="1">#REF!</definedName>
    <definedName name="BExOO4B8FPAFYPHCTYTX37P1TQM5" localSheetId="9" hidden="1">#REF!</definedName>
    <definedName name="BExOO4B8FPAFYPHCTYTX37P1TQM5" localSheetId="6" hidden="1">#REF!</definedName>
    <definedName name="BExOO4B8FPAFYPHCTYTX37P1TQM5" localSheetId="8" hidden="1">#REF!</definedName>
    <definedName name="BExOO4B8FPAFYPHCTYTX37P1TQM5" localSheetId="10" hidden="1">#REF!</definedName>
    <definedName name="BExOO4B8FPAFYPHCTYTX37P1TQM5" localSheetId="7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hidden="1">#REF!</definedName>
    <definedName name="BExOOIULUDOJRMYABWV5CCL906X6" localSheetId="9" hidden="1">#REF!</definedName>
    <definedName name="BExOOIULUDOJRMYABWV5CCL906X6" localSheetId="6" hidden="1">#REF!</definedName>
    <definedName name="BExOOIULUDOJRMYABWV5CCL906X6" localSheetId="8" hidden="1">#REF!</definedName>
    <definedName name="BExOOIULUDOJRMYABWV5CCL906X6" localSheetId="10" hidden="1">#REF!</definedName>
    <definedName name="BExOOIULUDOJRMYABWV5CCL906X6" localSheetId="7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hidden="1">#REF!</definedName>
    <definedName name="BExOOTN0KTXJCL7E476XBN1CJ553" localSheetId="9" hidden="1">#REF!</definedName>
    <definedName name="BExOOTN0KTXJCL7E476XBN1CJ553" localSheetId="6" hidden="1">#REF!</definedName>
    <definedName name="BExOOTN0KTXJCL7E476XBN1CJ553" localSheetId="8" hidden="1">#REF!</definedName>
    <definedName name="BExOOTN0KTXJCL7E476XBN1CJ553" localSheetId="10" hidden="1">#REF!</definedName>
    <definedName name="BExOOTN0KTXJCL7E476XBN1CJ553" localSheetId="7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hidden="1">#REF!</definedName>
    <definedName name="BExOOUOOR1038J07BOYJJU106NFS" hidden="1">'[2]Reco Sheet for Fcast'!$L$6:$M$10</definedName>
    <definedName name="BExOOUZHJUFHENA2ET6S02TMZRNP" localSheetId="9" hidden="1">#REF!</definedName>
    <definedName name="BExOOUZHJUFHENA2ET6S02TMZRNP" localSheetId="8" hidden="1">#REF!</definedName>
    <definedName name="BExOOUZHJUFHENA2ET6S02TMZRNP" localSheetId="10" hidden="1">#REF!</definedName>
    <definedName name="BExOOUZHJUFHENA2ET6S02TMZRNP" localSheetId="7" hidden="1">#REF!</definedName>
    <definedName name="BExOOUZHJUFHENA2ET6S02TMZRNP" localSheetId="11" hidden="1">#REF!</definedName>
    <definedName name="BExOOUZHJUFHENA2ET6S02TMZRNP" localSheetId="12" hidden="1">#REF!</definedName>
    <definedName name="BExOOUZHJUFHENA2ET6S02TMZRNP" hidden="1">#REF!</definedName>
    <definedName name="BExOOXOLGZPOJ8PIQTN1HLVYEBQX" localSheetId="9" hidden="1">#REF!</definedName>
    <definedName name="BExOOXOLGZPOJ8PIQTN1HLVYEBQX" localSheetId="8" hidden="1">#REF!</definedName>
    <definedName name="BExOOXOLGZPOJ8PIQTN1HLVYEBQX" localSheetId="10" hidden="1">#REF!</definedName>
    <definedName name="BExOOXOLGZPOJ8PIQTN1HLVYEBQX" localSheetId="7" hidden="1">#REF!</definedName>
    <definedName name="BExOOXOLGZPOJ8PIQTN1HLVYEBQX" localSheetId="11" hidden="1">#REF!</definedName>
    <definedName name="BExOOXOLGZPOJ8PIQTN1HLVYEBQX" localSheetId="12" hidden="1">#REF!</definedName>
    <definedName name="BExOOXOLGZPOJ8PIQTN1HLVYEBQX" hidden="1">#REF!</definedName>
    <definedName name="BExOOYVROEYH3MPDNLVI5DQ7W4YN" localSheetId="9" hidden="1">#REF!</definedName>
    <definedName name="BExOOYVROEYH3MPDNLVI5DQ7W4YN" localSheetId="8" hidden="1">#REF!</definedName>
    <definedName name="BExOOYVROEYH3MPDNLVI5DQ7W4YN" localSheetId="10" hidden="1">#REF!</definedName>
    <definedName name="BExOOYVROEYH3MPDNLVI5DQ7W4YN" localSheetId="7" hidden="1">#REF!</definedName>
    <definedName name="BExOOYVROEYH3MPDNLVI5DQ7W4YN" localSheetId="11" hidden="1">#REF!</definedName>
    <definedName name="BExOOYVROEYH3MPDNLVI5DQ7W4YN" localSheetId="12" hidden="1">#REF!</definedName>
    <definedName name="BExOOYVROEYH3MPDNLVI5DQ7W4YN" hidden="1">#REF!</definedName>
    <definedName name="BExOP9DEBV5W5P4Q25J3XCJBP5S9" localSheetId="9" hidden="1">#REF!</definedName>
    <definedName name="BExOP9DEBV5W5P4Q25J3XCJBP5S9" localSheetId="6" hidden="1">#REF!</definedName>
    <definedName name="BExOP9DEBV5W5P4Q25J3XCJBP5S9" localSheetId="8" hidden="1">#REF!</definedName>
    <definedName name="BExOP9DEBV5W5P4Q25J3XCJBP5S9" localSheetId="10" hidden="1">#REF!</definedName>
    <definedName name="BExOP9DEBV5W5P4Q25J3XCJBP5S9" localSheetId="7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hidden="1">#REF!</definedName>
    <definedName name="BExOPFNYRBL0BFM23LZBJTADNOE4" localSheetId="9" hidden="1">#REF!</definedName>
    <definedName name="BExOPFNYRBL0BFM23LZBJTADNOE4" localSheetId="6" hidden="1">#REF!</definedName>
    <definedName name="BExOPFNYRBL0BFM23LZBJTADNOE4" localSheetId="8" hidden="1">#REF!</definedName>
    <definedName name="BExOPFNYRBL0BFM23LZBJTADNOE4" localSheetId="10" hidden="1">#REF!</definedName>
    <definedName name="BExOPFNYRBL0BFM23LZBJTADNOE4" localSheetId="7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hidden="1">#REF!</definedName>
    <definedName name="BExOPINVFSIZMCVT9YGT2AODVCX3" localSheetId="9" hidden="1">#REF!</definedName>
    <definedName name="BExOPINVFSIZMCVT9YGT2AODVCX3" localSheetId="6" hidden="1">#REF!</definedName>
    <definedName name="BExOPINVFSIZMCVT9YGT2AODVCX3" localSheetId="8" hidden="1">#REF!</definedName>
    <definedName name="BExOPINVFSIZMCVT9YGT2AODVCX3" localSheetId="10" hidden="1">#REF!</definedName>
    <definedName name="BExOPINVFSIZMCVT9YGT2AODVCX3" localSheetId="7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hidden="1">#REF!</definedName>
    <definedName name="BExOPL26WA8DVFW4UQLIBW3HVSQL" localSheetId="9" hidden="1">#REF!</definedName>
    <definedName name="BExOPL26WA8DVFW4UQLIBW3HVSQL" localSheetId="8" hidden="1">#REF!</definedName>
    <definedName name="BExOPL26WA8DVFW4UQLIBW3HVSQL" localSheetId="10" hidden="1">#REF!</definedName>
    <definedName name="BExOPL26WA8DVFW4UQLIBW3HVSQL" localSheetId="7" hidden="1">#REF!</definedName>
    <definedName name="BExOPL26WA8DVFW4UQLIBW3HVSQL" localSheetId="11" hidden="1">#REF!</definedName>
    <definedName name="BExOPL26WA8DVFW4UQLIBW3HVSQL" localSheetId="12" hidden="1">#REF!</definedName>
    <definedName name="BExOPL26WA8DVFW4UQLIBW3HVSQL" hidden="1">#REF!</definedName>
    <definedName name="BExOQ1JN4SAC44RTMZIGHSW023WA" localSheetId="9" hidden="1">#REF!</definedName>
    <definedName name="BExOQ1JN4SAC44RTMZIGHSW023WA" localSheetId="6" hidden="1">#REF!</definedName>
    <definedName name="BExOQ1JN4SAC44RTMZIGHSW023WA" localSheetId="8" hidden="1">#REF!</definedName>
    <definedName name="BExOQ1JN4SAC44RTMZIGHSW023WA" localSheetId="10" hidden="1">#REF!</definedName>
    <definedName name="BExOQ1JN4SAC44RTMZIGHSW023WA" localSheetId="7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hidden="1">#REF!</definedName>
    <definedName name="BExOQ256YMF115DJL3KBPNKABJ90" localSheetId="9" hidden="1">#REF!</definedName>
    <definedName name="BExOQ256YMF115DJL3KBPNKABJ90" localSheetId="6" hidden="1">#REF!</definedName>
    <definedName name="BExOQ256YMF115DJL3KBPNKABJ90" localSheetId="8" hidden="1">#REF!</definedName>
    <definedName name="BExOQ256YMF115DJL3KBPNKABJ90" localSheetId="10" hidden="1">#REF!</definedName>
    <definedName name="BExOQ256YMF115DJL3KBPNKABJ90" localSheetId="7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hidden="1">#REF!</definedName>
    <definedName name="BExOQ31LFF5V955K4N7NSFG61GNX" hidden="1">'[3]Bud Mth'!$I$7:$J$7</definedName>
    <definedName name="BExQ19DEUOLC11IW32E2AMVZLFF1" localSheetId="9" hidden="1">#REF!</definedName>
    <definedName name="BExQ19DEUOLC11IW32E2AMVZLFF1" localSheetId="6" hidden="1">#REF!</definedName>
    <definedName name="BExQ19DEUOLC11IW32E2AMVZLFF1" localSheetId="8" hidden="1">#REF!</definedName>
    <definedName name="BExQ19DEUOLC11IW32E2AMVZLFF1" localSheetId="10" hidden="1">#REF!</definedName>
    <definedName name="BExQ19DEUOLC11IW32E2AMVZLFF1" localSheetId="7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hidden="1">#REF!</definedName>
    <definedName name="BExQ1J9FM9APIRBV1P93CISOUOPN" localSheetId="9" hidden="1">#REF!</definedName>
    <definedName name="BExQ1J9FM9APIRBV1P93CISOUOPN" localSheetId="8" hidden="1">#REF!</definedName>
    <definedName name="BExQ1J9FM9APIRBV1P93CISOUOPN" localSheetId="10" hidden="1">#REF!</definedName>
    <definedName name="BExQ1J9FM9APIRBV1P93CISOUOPN" localSheetId="7" hidden="1">#REF!</definedName>
    <definedName name="BExQ1J9FM9APIRBV1P93CISOUOPN" localSheetId="11" hidden="1">#REF!</definedName>
    <definedName name="BExQ1J9FM9APIRBV1P93CISOUOPN" localSheetId="12" hidden="1">#REF!</definedName>
    <definedName name="BExQ1J9FM9APIRBV1P93CISOUOPN" hidden="1">#REF!</definedName>
    <definedName name="BExQ1SJXKHE45NHA4Y912ZWK0BVS" localSheetId="9" hidden="1">#REF!</definedName>
    <definedName name="BExQ1SJXKHE45NHA4Y912ZWK0BVS" localSheetId="8" hidden="1">#REF!</definedName>
    <definedName name="BExQ1SJXKHE45NHA4Y912ZWK0BVS" localSheetId="10" hidden="1">#REF!</definedName>
    <definedName name="BExQ1SJXKHE45NHA4Y912ZWK0BVS" localSheetId="7" hidden="1">#REF!</definedName>
    <definedName name="BExQ1SJXKHE45NHA4Y912ZWK0BVS" localSheetId="11" hidden="1">#REF!</definedName>
    <definedName name="BExQ1SJXKHE45NHA4Y912ZWK0BVS" localSheetId="12" hidden="1">#REF!</definedName>
    <definedName name="BExQ1SJXKHE45NHA4Y912ZWK0BVS" hidden="1">#REF!</definedName>
    <definedName name="BExQ1WG83K960T15H8A2VLMPXVU0" hidden="1">'[3]Bud Mth'!$G$2:$H$2</definedName>
    <definedName name="BExQ29C73XR33S3668YYSYZAIHTG" localSheetId="9" hidden="1">#REF!</definedName>
    <definedName name="BExQ29C73XR33S3668YYSYZAIHTG" localSheetId="6" hidden="1">#REF!</definedName>
    <definedName name="BExQ29C73XR33S3668YYSYZAIHTG" localSheetId="8" hidden="1">#REF!</definedName>
    <definedName name="BExQ29C73XR33S3668YYSYZAIHTG" localSheetId="10" hidden="1">#REF!</definedName>
    <definedName name="BExQ29C73XR33S3668YYSYZAIHTG" localSheetId="7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hidden="1">#REF!</definedName>
    <definedName name="BExQ2FS228IUDUP2023RA1D4AO4C" localSheetId="9" hidden="1">#REF!</definedName>
    <definedName name="BExQ2FS228IUDUP2023RA1D4AO4C" localSheetId="6" hidden="1">#REF!</definedName>
    <definedName name="BExQ2FS228IUDUP2023RA1D4AO4C" localSheetId="8" hidden="1">#REF!</definedName>
    <definedName name="BExQ2FS228IUDUP2023RA1D4AO4C" localSheetId="10" hidden="1">#REF!</definedName>
    <definedName name="BExQ2FS228IUDUP2023RA1D4AO4C" localSheetId="7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hidden="1">#REF!</definedName>
    <definedName name="BExQ2L0XYWLY9VPZWXYYFRIRQRJ1" localSheetId="9" hidden="1">#REF!</definedName>
    <definedName name="BExQ2L0XYWLY9VPZWXYYFRIRQRJ1" localSheetId="6" hidden="1">#REF!</definedName>
    <definedName name="BExQ2L0XYWLY9VPZWXYYFRIRQRJ1" localSheetId="8" hidden="1">#REF!</definedName>
    <definedName name="BExQ2L0XYWLY9VPZWXYYFRIRQRJ1" localSheetId="10" hidden="1">#REF!</definedName>
    <definedName name="BExQ2L0XYWLY9VPZWXYYFRIRQRJ1" localSheetId="7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hidden="1">#REF!</definedName>
    <definedName name="BExQ2M841F5Z1BQYR8DG5FKK0LIU" localSheetId="9" hidden="1">#REF!</definedName>
    <definedName name="BExQ2M841F5Z1BQYR8DG5FKK0LIU" localSheetId="6" hidden="1">#REF!</definedName>
    <definedName name="BExQ2M841F5Z1BQYR8DG5FKK0LIU" localSheetId="8" hidden="1">#REF!</definedName>
    <definedName name="BExQ2M841F5Z1BQYR8DG5FKK0LIU" localSheetId="10" hidden="1">#REF!</definedName>
    <definedName name="BExQ2M841F5Z1BQYR8DG5FKK0LIU" localSheetId="7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hidden="1">#REF!</definedName>
    <definedName name="BExQ300G8I8TK45A0MVHV15422EU" localSheetId="9" hidden="1">#REF!</definedName>
    <definedName name="BExQ300G8I8TK45A0MVHV15422EU" localSheetId="6" hidden="1">#REF!</definedName>
    <definedName name="BExQ300G8I8TK45A0MVHV15422EU" localSheetId="8" hidden="1">#REF!</definedName>
    <definedName name="BExQ300G8I8TK45A0MVHV15422EU" localSheetId="10" hidden="1">#REF!</definedName>
    <definedName name="BExQ300G8I8TK45A0MVHV15422EU" localSheetId="7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hidden="1">#REF!</definedName>
    <definedName name="BExQ31YI1MP6GUMQYF1OMB5P5GOE" localSheetId="9" hidden="1">#REF!</definedName>
    <definedName name="BExQ31YI1MP6GUMQYF1OMB5P5GOE" localSheetId="8" hidden="1">#REF!</definedName>
    <definedName name="BExQ31YI1MP6GUMQYF1OMB5P5GOE" localSheetId="10" hidden="1">#REF!</definedName>
    <definedName name="BExQ31YI1MP6GUMQYF1OMB5P5GOE" localSheetId="7" hidden="1">#REF!</definedName>
    <definedName name="BExQ31YI1MP6GUMQYF1OMB5P5GOE" localSheetId="11" hidden="1">#REF!</definedName>
    <definedName name="BExQ31YI1MP6GUMQYF1OMB5P5GOE" localSheetId="12" hidden="1">#REF!</definedName>
    <definedName name="BExQ31YI1MP6GUMQYF1OMB5P5GOE" hidden="1">#REF!</definedName>
    <definedName name="BExQ38JVNZHQEVM20T8PEG1GP01R" localSheetId="9" hidden="1">#REF!</definedName>
    <definedName name="BExQ38JVNZHQEVM20T8PEG1GP01R" localSheetId="8" hidden="1">#REF!</definedName>
    <definedName name="BExQ38JVNZHQEVM20T8PEG1GP01R" localSheetId="10" hidden="1">#REF!</definedName>
    <definedName name="BExQ38JVNZHQEVM20T8PEG1GP01R" localSheetId="7" hidden="1">#REF!</definedName>
    <definedName name="BExQ38JVNZHQEVM20T8PEG1GP01R" localSheetId="11" hidden="1">#REF!</definedName>
    <definedName name="BExQ38JVNZHQEVM20T8PEG1GP01R" localSheetId="12" hidden="1">#REF!</definedName>
    <definedName name="BExQ38JVNZHQEVM20T8PEG1GP01R" hidden="1">#REF!</definedName>
    <definedName name="BExQ39R28MXSG2SEV956F0KZ20AN" localSheetId="9" hidden="1">#REF!</definedName>
    <definedName name="BExQ39R28MXSG2SEV956F0KZ20AN" localSheetId="6" hidden="1">#REF!</definedName>
    <definedName name="BExQ39R28MXSG2SEV956F0KZ20AN" localSheetId="8" hidden="1">#REF!</definedName>
    <definedName name="BExQ39R28MXSG2SEV956F0KZ20AN" localSheetId="10" hidden="1">#REF!</definedName>
    <definedName name="BExQ39R28MXSG2SEV956F0KZ20AN" localSheetId="7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hidden="1">#REF!</definedName>
    <definedName name="BExQ3D1P3M5Z3HLMEZ17E0BLEE4U" localSheetId="9" hidden="1">#REF!</definedName>
    <definedName name="BExQ3D1P3M5Z3HLMEZ17E0BLEE4U" localSheetId="6" hidden="1">#REF!</definedName>
    <definedName name="BExQ3D1P3M5Z3HLMEZ17E0BLEE4U" localSheetId="8" hidden="1">#REF!</definedName>
    <definedName name="BExQ3D1P3M5Z3HLMEZ17E0BLEE4U" localSheetId="10" hidden="1">#REF!</definedName>
    <definedName name="BExQ3D1P3M5Z3HLMEZ17E0BLEE4U" localSheetId="7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hidden="1">#REF!</definedName>
    <definedName name="BExQ3O4W7QF8BOXTUT4IOGF6YKUD" localSheetId="9" hidden="1">#REF!</definedName>
    <definedName name="BExQ3O4W7QF8BOXTUT4IOGF6YKUD" localSheetId="6" hidden="1">#REF!</definedName>
    <definedName name="BExQ3O4W7QF8BOXTUT4IOGF6YKUD" localSheetId="8" hidden="1">#REF!</definedName>
    <definedName name="BExQ3O4W7QF8BOXTUT4IOGF6YKUD" localSheetId="10" hidden="1">#REF!</definedName>
    <definedName name="BExQ3O4W7QF8BOXTUT4IOGF6YKUD" localSheetId="7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hidden="1">#REF!</definedName>
    <definedName name="BExQ3PXOWSN8561ZR8IEY8ZASI3B" localSheetId="9" hidden="1">#REF!</definedName>
    <definedName name="BExQ3PXOWSN8561ZR8IEY8ZASI3B" localSheetId="6" hidden="1">#REF!</definedName>
    <definedName name="BExQ3PXOWSN8561ZR8IEY8ZASI3B" localSheetId="8" hidden="1">#REF!</definedName>
    <definedName name="BExQ3PXOWSN8561ZR8IEY8ZASI3B" localSheetId="10" hidden="1">#REF!</definedName>
    <definedName name="BExQ3PXOWSN8561ZR8IEY8ZASI3B" localSheetId="7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hidden="1">#REF!</definedName>
    <definedName name="BExQ3TZF04IPY0B0UG9CQQ5736UA" localSheetId="9" hidden="1">#REF!</definedName>
    <definedName name="BExQ3TZF04IPY0B0UG9CQQ5736UA" localSheetId="6" hidden="1">#REF!</definedName>
    <definedName name="BExQ3TZF04IPY0B0UG9CQQ5736UA" localSheetId="8" hidden="1">#REF!</definedName>
    <definedName name="BExQ3TZF04IPY0B0UG9CQQ5736UA" localSheetId="10" hidden="1">#REF!</definedName>
    <definedName name="BExQ3TZF04IPY0B0UG9CQQ5736UA" localSheetId="7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hidden="1">#REF!</definedName>
    <definedName name="BExQ42IU9MNDYLODP41DL6YTZMAR" localSheetId="9" hidden="1">#REF!</definedName>
    <definedName name="BExQ42IU9MNDYLODP41DL6YTZMAR" localSheetId="6" hidden="1">#REF!</definedName>
    <definedName name="BExQ42IU9MNDYLODP41DL6YTZMAR" localSheetId="8" hidden="1">#REF!</definedName>
    <definedName name="BExQ42IU9MNDYLODP41DL6YTZMAR" localSheetId="10" hidden="1">#REF!</definedName>
    <definedName name="BExQ42IU9MNDYLODP41DL6YTZMAR" localSheetId="7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hidden="1">#REF!</definedName>
    <definedName name="BExQ452HF7N1HYPXJXQ8WD6SOWUV" localSheetId="9" hidden="1">#REF!</definedName>
    <definedName name="BExQ452HF7N1HYPXJXQ8WD6SOWUV" localSheetId="6" hidden="1">#REF!</definedName>
    <definedName name="BExQ452HF7N1HYPXJXQ8WD6SOWUV" localSheetId="8" hidden="1">#REF!</definedName>
    <definedName name="BExQ452HF7N1HYPXJXQ8WD6SOWUV" localSheetId="10" hidden="1">#REF!</definedName>
    <definedName name="BExQ452HF7N1HYPXJXQ8WD6SOWUV" localSheetId="7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hidden="1">#REF!</definedName>
    <definedName name="BExQ4BTBSHPHVEDRCXC2ROW8PLFC" localSheetId="9" hidden="1">#REF!</definedName>
    <definedName name="BExQ4BTBSHPHVEDRCXC2ROW8PLFC" localSheetId="6" hidden="1">#REF!</definedName>
    <definedName name="BExQ4BTBSHPHVEDRCXC2ROW8PLFC" localSheetId="8" hidden="1">#REF!</definedName>
    <definedName name="BExQ4BTBSHPHVEDRCXC2ROW8PLFC" localSheetId="10" hidden="1">#REF!</definedName>
    <definedName name="BExQ4BTBSHPHVEDRCXC2ROW8PLFC" localSheetId="7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hidden="1">#REF!</definedName>
    <definedName name="BExQ4DGKF54SRKQUTUT4B1CZSS62" localSheetId="9" hidden="1">#REF!</definedName>
    <definedName name="BExQ4DGKF54SRKQUTUT4B1CZSS62" localSheetId="6" hidden="1">#REF!</definedName>
    <definedName name="BExQ4DGKF54SRKQUTUT4B1CZSS62" localSheetId="8" hidden="1">#REF!</definedName>
    <definedName name="BExQ4DGKF54SRKQUTUT4B1CZSS62" localSheetId="10" hidden="1">#REF!</definedName>
    <definedName name="BExQ4DGKF54SRKQUTUT4B1CZSS62" localSheetId="7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hidden="1">#REF!</definedName>
    <definedName name="BExQ4M04XQFHM953TPL217CAK4ZP" hidden="1">'[2]Reco Sheet for Fcast'!$F$7:$G$7</definedName>
    <definedName name="BExQ4T74LQ5PYTV1MUQUW75A4BDY" localSheetId="9" hidden="1">#REF!</definedName>
    <definedName name="BExQ4T74LQ5PYTV1MUQUW75A4BDY" localSheetId="6" hidden="1">#REF!</definedName>
    <definedName name="BExQ4T74LQ5PYTV1MUQUW75A4BDY" localSheetId="8" hidden="1">#REF!</definedName>
    <definedName name="BExQ4T74LQ5PYTV1MUQUW75A4BDY" localSheetId="10" hidden="1">#REF!</definedName>
    <definedName name="BExQ4T74LQ5PYTV1MUQUW75A4BDY" localSheetId="7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hidden="1">#REF!</definedName>
    <definedName name="BExQ4XJHD7EJCNH7S1MJDZJ2MNWG" localSheetId="9" hidden="1">#REF!</definedName>
    <definedName name="BExQ4XJHD7EJCNH7S1MJDZJ2MNWG" localSheetId="6" hidden="1">#REF!</definedName>
    <definedName name="BExQ4XJHD7EJCNH7S1MJDZJ2MNWG" localSheetId="8" hidden="1">#REF!</definedName>
    <definedName name="BExQ4XJHD7EJCNH7S1MJDZJ2MNWG" localSheetId="10" hidden="1">#REF!</definedName>
    <definedName name="BExQ4XJHD7EJCNH7S1MJDZJ2MNWG" localSheetId="7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hidden="1">#REF!</definedName>
    <definedName name="BExQ5039ZCEWBUJHU682G4S89J03" localSheetId="9" hidden="1">#REF!</definedName>
    <definedName name="BExQ5039ZCEWBUJHU682G4S89J03" localSheetId="6" hidden="1">#REF!</definedName>
    <definedName name="BExQ5039ZCEWBUJHU682G4S89J03" localSheetId="8" hidden="1">#REF!</definedName>
    <definedName name="BExQ5039ZCEWBUJHU682G4S89J03" localSheetId="10" hidden="1">#REF!</definedName>
    <definedName name="BExQ5039ZCEWBUJHU682G4S89J03" localSheetId="7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hidden="1">#REF!</definedName>
    <definedName name="BExQ56Z9W6YHZHRXOFFI8EFA7CDI" localSheetId="9" hidden="1">#REF!</definedName>
    <definedName name="BExQ56Z9W6YHZHRXOFFI8EFA7CDI" localSheetId="6" hidden="1">#REF!</definedName>
    <definedName name="BExQ56Z9W6YHZHRXOFFI8EFA7CDI" localSheetId="8" hidden="1">#REF!</definedName>
    <definedName name="BExQ56Z9W6YHZHRXOFFI8EFA7CDI" localSheetId="10" hidden="1">#REF!</definedName>
    <definedName name="BExQ56Z9W6YHZHRXOFFI8EFA7CDI" localSheetId="7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hidden="1">#REF!</definedName>
    <definedName name="BExQ5ITIC66SDM614FOSP325TOY5" localSheetId="9" hidden="1">#REF!</definedName>
    <definedName name="BExQ5ITIC66SDM614FOSP325TOY5" localSheetId="8" hidden="1">#REF!</definedName>
    <definedName name="BExQ5ITIC66SDM614FOSP325TOY5" localSheetId="10" hidden="1">#REF!</definedName>
    <definedName name="BExQ5ITIC66SDM614FOSP325TOY5" localSheetId="7" hidden="1">#REF!</definedName>
    <definedName name="BExQ5ITIC66SDM614FOSP325TOY5" localSheetId="11" hidden="1">#REF!</definedName>
    <definedName name="BExQ5ITIC66SDM614FOSP325TOY5" localSheetId="12" hidden="1">#REF!</definedName>
    <definedName name="BExQ5ITIC66SDM614FOSP325TOY5" hidden="1">#REF!</definedName>
    <definedName name="BExQ5KX3Z668H1KUCKZ9J24HUQ1F" localSheetId="9" hidden="1">#REF!</definedName>
    <definedName name="BExQ5KX3Z668H1KUCKZ9J24HUQ1F" localSheetId="6" hidden="1">#REF!</definedName>
    <definedName name="BExQ5KX3Z668H1KUCKZ9J24HUQ1F" localSheetId="8" hidden="1">#REF!</definedName>
    <definedName name="BExQ5KX3Z668H1KUCKZ9J24HUQ1F" localSheetId="10" hidden="1">#REF!</definedName>
    <definedName name="BExQ5KX3Z668H1KUCKZ9J24HUQ1F" localSheetId="7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hidden="1">#REF!</definedName>
    <definedName name="BExQ5SPLEYLGXSVLD9HO5BKQXKIP" localSheetId="9" hidden="1">#REF!</definedName>
    <definedName name="BExQ5SPLEYLGXSVLD9HO5BKQXKIP" localSheetId="8" hidden="1">#REF!</definedName>
    <definedName name="BExQ5SPLEYLGXSVLD9HO5BKQXKIP" localSheetId="10" hidden="1">#REF!</definedName>
    <definedName name="BExQ5SPLEYLGXSVLD9HO5BKQXKIP" localSheetId="7" hidden="1">#REF!</definedName>
    <definedName name="BExQ5SPLEYLGXSVLD9HO5BKQXKIP" localSheetId="11" hidden="1">#REF!</definedName>
    <definedName name="BExQ5SPLEYLGXSVLD9HO5BKQXKIP" localSheetId="12" hidden="1">#REF!</definedName>
    <definedName name="BExQ5SPLEYLGXSVLD9HO5BKQXKIP" hidden="1">#REF!</definedName>
    <definedName name="BExQ5SPMSOCJYLAY20NB5A6O32RE" localSheetId="9" hidden="1">#REF!</definedName>
    <definedName name="BExQ5SPMSOCJYLAY20NB5A6O32RE" localSheetId="6" hidden="1">#REF!</definedName>
    <definedName name="BExQ5SPMSOCJYLAY20NB5A6O32RE" localSheetId="8" hidden="1">#REF!</definedName>
    <definedName name="BExQ5SPMSOCJYLAY20NB5A6O32RE" localSheetId="10" hidden="1">#REF!</definedName>
    <definedName name="BExQ5SPMSOCJYLAY20NB5A6O32RE" localSheetId="7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hidden="1">#REF!</definedName>
    <definedName name="BExQ5SPMT3P68JT670S38H90FP23" localSheetId="9" hidden="1">#REF!</definedName>
    <definedName name="BExQ5SPMT3P68JT670S38H90FP23" localSheetId="8" hidden="1">#REF!</definedName>
    <definedName name="BExQ5SPMT3P68JT670S38H90FP23" localSheetId="10" hidden="1">#REF!</definedName>
    <definedName name="BExQ5SPMT3P68JT670S38H90FP23" localSheetId="7" hidden="1">#REF!</definedName>
    <definedName name="BExQ5SPMT3P68JT670S38H90FP23" localSheetId="11" hidden="1">#REF!</definedName>
    <definedName name="BExQ5SPMT3P68JT670S38H90FP23" localSheetId="12" hidden="1">#REF!</definedName>
    <definedName name="BExQ5SPMT3P68JT670S38H90FP23" hidden="1">#REF!</definedName>
    <definedName name="BExQ5UICMGTMK790KTLK49MAGXRC" localSheetId="9" hidden="1">#REF!</definedName>
    <definedName name="BExQ5UICMGTMK790KTLK49MAGXRC" localSheetId="6" hidden="1">#REF!</definedName>
    <definedName name="BExQ5UICMGTMK790KTLK49MAGXRC" localSheetId="8" hidden="1">#REF!</definedName>
    <definedName name="BExQ5UICMGTMK790KTLK49MAGXRC" localSheetId="10" hidden="1">#REF!</definedName>
    <definedName name="BExQ5UICMGTMK790KTLK49MAGXRC" localSheetId="7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hidden="1">#REF!</definedName>
    <definedName name="BExQ5YUUK9FD0QGTY4WD0W90O7OL" localSheetId="9" hidden="1">#REF!</definedName>
    <definedName name="BExQ5YUUK9FD0QGTY4WD0W90O7OL" localSheetId="6" hidden="1">#REF!</definedName>
    <definedName name="BExQ5YUUK9FD0QGTY4WD0W90O7OL" localSheetId="8" hidden="1">#REF!</definedName>
    <definedName name="BExQ5YUUK9FD0QGTY4WD0W90O7OL" localSheetId="10" hidden="1">#REF!</definedName>
    <definedName name="BExQ5YUUK9FD0QGTY4WD0W90O7OL" localSheetId="7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hidden="1">#REF!</definedName>
    <definedName name="BExQ63793YQ9BH7JLCNRIATIGTRG" localSheetId="9" hidden="1">#REF!</definedName>
    <definedName name="BExQ63793YQ9BH7JLCNRIATIGTRG" localSheetId="6" hidden="1">#REF!</definedName>
    <definedName name="BExQ63793YQ9BH7JLCNRIATIGTRG" localSheetId="8" hidden="1">#REF!</definedName>
    <definedName name="BExQ63793YQ9BH7JLCNRIATIGTRG" localSheetId="10" hidden="1">#REF!</definedName>
    <definedName name="BExQ63793YQ9BH7JLCNRIATIGTRG" localSheetId="7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hidden="1">#REF!</definedName>
    <definedName name="BExQ6BW4OE2LJPN7H8XKFK42SCJA" localSheetId="9" hidden="1">#REF!</definedName>
    <definedName name="BExQ6BW4OE2LJPN7H8XKFK42SCJA" localSheetId="8" hidden="1">#REF!</definedName>
    <definedName name="BExQ6BW4OE2LJPN7H8XKFK42SCJA" localSheetId="10" hidden="1">#REF!</definedName>
    <definedName name="BExQ6BW4OE2LJPN7H8XKFK42SCJA" localSheetId="7" hidden="1">#REF!</definedName>
    <definedName name="BExQ6BW4OE2LJPN7H8XKFK42SCJA" localSheetId="11" hidden="1">#REF!</definedName>
    <definedName name="BExQ6BW4OE2LJPN7H8XKFK42SCJA" localSheetId="12" hidden="1">#REF!</definedName>
    <definedName name="BExQ6BW4OE2LJPN7H8XKFK42SCJA" hidden="1">#REF!</definedName>
    <definedName name="BExQ6CN1EF2UPZ57ZYMGK8TUJQSS" localSheetId="9" hidden="1">#REF!</definedName>
    <definedName name="BExQ6CN1EF2UPZ57ZYMGK8TUJQSS" localSheetId="6" hidden="1">#REF!</definedName>
    <definedName name="BExQ6CN1EF2UPZ57ZYMGK8TUJQSS" localSheetId="8" hidden="1">#REF!</definedName>
    <definedName name="BExQ6CN1EF2UPZ57ZYMGK8TUJQSS" localSheetId="10" hidden="1">#REF!</definedName>
    <definedName name="BExQ6CN1EF2UPZ57ZYMGK8TUJQSS" localSheetId="7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hidden="1">#REF!</definedName>
    <definedName name="BExQ6M2YXJ8AMRJF3QGHC40ADAHZ" localSheetId="9" hidden="1">#REF!</definedName>
    <definedName name="BExQ6M2YXJ8AMRJF3QGHC40ADAHZ" localSheetId="6" hidden="1">#REF!</definedName>
    <definedName name="BExQ6M2YXJ8AMRJF3QGHC40ADAHZ" localSheetId="8" hidden="1">#REF!</definedName>
    <definedName name="BExQ6M2YXJ8AMRJF3QGHC40ADAHZ" localSheetId="10" hidden="1">#REF!</definedName>
    <definedName name="BExQ6M2YXJ8AMRJF3QGHC40ADAHZ" localSheetId="7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hidden="1">#REF!</definedName>
    <definedName name="BExQ6M8B0X44N9TV56ATUVHGDI00" localSheetId="9" hidden="1">#REF!</definedName>
    <definedName name="BExQ6M8B0X44N9TV56ATUVHGDI00" localSheetId="6" hidden="1">#REF!</definedName>
    <definedName name="BExQ6M8B0X44N9TV56ATUVHGDI00" localSheetId="8" hidden="1">#REF!</definedName>
    <definedName name="BExQ6M8B0X44N9TV56ATUVHGDI00" localSheetId="10" hidden="1">#REF!</definedName>
    <definedName name="BExQ6M8B0X44N9TV56ATUVHGDI00" localSheetId="7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hidden="1">#REF!</definedName>
    <definedName name="BExQ6POH065GV0I74XXVD0VUPBJW" localSheetId="9" hidden="1">#REF!</definedName>
    <definedName name="BExQ6POH065GV0I74XXVD0VUPBJW" localSheetId="6" hidden="1">#REF!</definedName>
    <definedName name="BExQ6POH065GV0I74XXVD0VUPBJW" localSheetId="8" hidden="1">#REF!</definedName>
    <definedName name="BExQ6POH065GV0I74XXVD0VUPBJW" localSheetId="10" hidden="1">#REF!</definedName>
    <definedName name="BExQ6POH065GV0I74XXVD0VUPBJW" localSheetId="7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hidden="1">#REF!</definedName>
    <definedName name="BExQ6WV9KPSMXPPLGZ3KK4WNYTHU" localSheetId="9" hidden="1">#REF!</definedName>
    <definedName name="BExQ6WV9KPSMXPPLGZ3KK4WNYTHU" localSheetId="6" hidden="1">#REF!</definedName>
    <definedName name="BExQ6WV9KPSMXPPLGZ3KK4WNYTHU" localSheetId="8" hidden="1">#REF!</definedName>
    <definedName name="BExQ6WV9KPSMXPPLGZ3KK4WNYTHU" localSheetId="10" hidden="1">#REF!</definedName>
    <definedName name="BExQ6WV9KPSMXPPLGZ3KK4WNYTHU" localSheetId="7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hidden="1">#REF!</definedName>
    <definedName name="BExQ6XRSPHARKJTKTB0NOV3SBZIW" hidden="1">'[2]Reco Sheet for Fcast'!$I$9:$J$9</definedName>
    <definedName name="BExQ783XTMM2A9I3UKCFWJH1PP2N" localSheetId="9" hidden="1">#REF!</definedName>
    <definedName name="BExQ783XTMM2A9I3UKCFWJH1PP2N" localSheetId="6" hidden="1">#REF!</definedName>
    <definedName name="BExQ783XTMM2A9I3UKCFWJH1PP2N" localSheetId="8" hidden="1">#REF!</definedName>
    <definedName name="BExQ783XTMM2A9I3UKCFWJH1PP2N" localSheetId="10" hidden="1">#REF!</definedName>
    <definedName name="BExQ783XTMM2A9I3UKCFWJH1PP2N" localSheetId="7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hidden="1">#REF!</definedName>
    <definedName name="BExQ79LX01ZPQB8EGD1ZHR2VK2H3" localSheetId="9" hidden="1">#REF!</definedName>
    <definedName name="BExQ79LX01ZPQB8EGD1ZHR2VK2H3" localSheetId="6" hidden="1">#REF!</definedName>
    <definedName name="BExQ79LX01ZPQB8EGD1ZHR2VK2H3" localSheetId="8" hidden="1">#REF!</definedName>
    <definedName name="BExQ79LX01ZPQB8EGD1ZHR2VK2H3" localSheetId="10" hidden="1">#REF!</definedName>
    <definedName name="BExQ79LX01ZPQB8EGD1ZHR2VK2H3" localSheetId="7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hidden="1">#REF!</definedName>
    <definedName name="BExQ7ANJWDL69ZUG3AW5S2HJL4GL" localSheetId="9" hidden="1">#REF!</definedName>
    <definedName name="BExQ7ANJWDL69ZUG3AW5S2HJL4GL" localSheetId="8" hidden="1">#REF!</definedName>
    <definedName name="BExQ7ANJWDL69ZUG3AW5S2HJL4GL" localSheetId="10" hidden="1">#REF!</definedName>
    <definedName name="BExQ7ANJWDL69ZUG3AW5S2HJL4GL" localSheetId="7" hidden="1">#REF!</definedName>
    <definedName name="BExQ7ANJWDL69ZUG3AW5S2HJL4GL" localSheetId="11" hidden="1">#REF!</definedName>
    <definedName name="BExQ7ANJWDL69ZUG3AW5S2HJL4GL" localSheetId="12" hidden="1">#REF!</definedName>
    <definedName name="BExQ7ANJWDL69ZUG3AW5S2HJL4GL" hidden="1">#REF!</definedName>
    <definedName name="BExQ7B3V9MGDK2OIJ61XXFBFLJFZ" localSheetId="9" hidden="1">#REF!</definedName>
    <definedName name="BExQ7B3V9MGDK2OIJ61XXFBFLJFZ" localSheetId="6" hidden="1">#REF!</definedName>
    <definedName name="BExQ7B3V9MGDK2OIJ61XXFBFLJFZ" localSheetId="8" hidden="1">#REF!</definedName>
    <definedName name="BExQ7B3V9MGDK2OIJ61XXFBFLJFZ" localSheetId="10" hidden="1">#REF!</definedName>
    <definedName name="BExQ7B3V9MGDK2OIJ61XXFBFLJFZ" localSheetId="7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hidden="1">#REF!</definedName>
    <definedName name="BExQ7CB046NVPF9ZXDGA7OXOLSLX" localSheetId="9" hidden="1">#REF!</definedName>
    <definedName name="BExQ7CB046NVPF9ZXDGA7OXOLSLX" localSheetId="6" hidden="1">#REF!</definedName>
    <definedName name="BExQ7CB046NVPF9ZXDGA7OXOLSLX" localSheetId="8" hidden="1">#REF!</definedName>
    <definedName name="BExQ7CB046NVPF9ZXDGA7OXOLSLX" localSheetId="10" hidden="1">#REF!</definedName>
    <definedName name="BExQ7CB046NVPF9ZXDGA7OXOLSLX" localSheetId="7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hidden="1">#REF!</definedName>
    <definedName name="BExQ7IWDCGGOO1HTJ97YGO1CK3R9" localSheetId="9" hidden="1">#REF!</definedName>
    <definedName name="BExQ7IWDCGGOO1HTJ97YGO1CK3R9" localSheetId="6" hidden="1">#REF!</definedName>
    <definedName name="BExQ7IWDCGGOO1HTJ97YGO1CK3R9" localSheetId="8" hidden="1">#REF!</definedName>
    <definedName name="BExQ7IWDCGGOO1HTJ97YGO1CK3R9" localSheetId="10" hidden="1">#REF!</definedName>
    <definedName name="BExQ7IWDCGGOO1HTJ97YGO1CK3R9" localSheetId="7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hidden="1">#REF!</definedName>
    <definedName name="BExQ7JNFIEGS2HKNBALH3Q2N5G7Z" localSheetId="9" hidden="1">#REF!</definedName>
    <definedName name="BExQ7JNFIEGS2HKNBALH3Q2N5G7Z" localSheetId="6" hidden="1">#REF!</definedName>
    <definedName name="BExQ7JNFIEGS2HKNBALH3Q2N5G7Z" localSheetId="8" hidden="1">#REF!</definedName>
    <definedName name="BExQ7JNFIEGS2HKNBALH3Q2N5G7Z" localSheetId="10" hidden="1">#REF!</definedName>
    <definedName name="BExQ7JNFIEGS2HKNBALH3Q2N5G7Z" localSheetId="7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hidden="1">#REF!</definedName>
    <definedName name="BExQ7MY3U2Z1IZ71U5LJUD00VVB4" localSheetId="9" hidden="1">#REF!</definedName>
    <definedName name="BExQ7MY3U2Z1IZ71U5LJUD00VVB4" localSheetId="6" hidden="1">#REF!</definedName>
    <definedName name="BExQ7MY3U2Z1IZ71U5LJUD00VVB4" localSheetId="8" hidden="1">#REF!</definedName>
    <definedName name="BExQ7MY3U2Z1IZ71U5LJUD00VVB4" localSheetId="10" hidden="1">#REF!</definedName>
    <definedName name="BExQ7MY3U2Z1IZ71U5LJUD00VVB4" localSheetId="7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hidden="1">#REF!</definedName>
    <definedName name="BExQ7XL2Q1GVUFL1F9KK0K0EXMWG" localSheetId="9" hidden="1">#REF!</definedName>
    <definedName name="BExQ7XL2Q1GVUFL1F9KK0K0EXMWG" localSheetId="6" hidden="1">#REF!</definedName>
    <definedName name="BExQ7XL2Q1GVUFL1F9KK0K0EXMWG" localSheetId="8" hidden="1">#REF!</definedName>
    <definedName name="BExQ7XL2Q1GVUFL1F9KK0K0EXMWG" localSheetId="10" hidden="1">#REF!</definedName>
    <definedName name="BExQ7XL2Q1GVUFL1F9KK0K0EXMWG" localSheetId="7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hidden="1">#REF!</definedName>
    <definedName name="BExQ7YMQIDA28QFJSJT1YWT4PUVZ" localSheetId="9" hidden="1">#REF!</definedName>
    <definedName name="BExQ7YMQIDA28QFJSJT1YWT4PUVZ" localSheetId="8" hidden="1">#REF!</definedName>
    <definedName name="BExQ7YMQIDA28QFJSJT1YWT4PUVZ" localSheetId="10" hidden="1">#REF!</definedName>
    <definedName name="BExQ7YMQIDA28QFJSJT1YWT4PUVZ" localSheetId="7" hidden="1">#REF!</definedName>
    <definedName name="BExQ7YMQIDA28QFJSJT1YWT4PUVZ" localSheetId="11" hidden="1">#REF!</definedName>
    <definedName name="BExQ7YMQIDA28QFJSJT1YWT4PUVZ" localSheetId="12" hidden="1">#REF!</definedName>
    <definedName name="BExQ7YMQIDA28QFJSJT1YWT4PUVZ" hidden="1">#REF!</definedName>
    <definedName name="BExQ8469L3ZRZ3KYZPYMSJIDL7Y5" localSheetId="9" hidden="1">#REF!</definedName>
    <definedName name="BExQ8469L3ZRZ3KYZPYMSJIDL7Y5" localSheetId="6" hidden="1">#REF!</definedName>
    <definedName name="BExQ8469L3ZRZ3KYZPYMSJIDL7Y5" localSheetId="8" hidden="1">#REF!</definedName>
    <definedName name="BExQ8469L3ZRZ3KYZPYMSJIDL7Y5" localSheetId="10" hidden="1">#REF!</definedName>
    <definedName name="BExQ8469L3ZRZ3KYZPYMSJIDL7Y5" localSheetId="7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hidden="1">#REF!</definedName>
    <definedName name="BExQ84MJB94HL3BWRN50M4NCB6Z0" localSheetId="9" hidden="1">#REF!</definedName>
    <definedName name="BExQ84MJB94HL3BWRN50M4NCB6Z0" localSheetId="6" hidden="1">#REF!</definedName>
    <definedName name="BExQ84MJB94HL3BWRN50M4NCB6Z0" localSheetId="8" hidden="1">#REF!</definedName>
    <definedName name="BExQ84MJB94HL3BWRN50M4NCB6Z0" localSheetId="10" hidden="1">#REF!</definedName>
    <definedName name="BExQ84MJB94HL3BWRN50M4NCB6Z0" localSheetId="7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hidden="1">#REF!</definedName>
    <definedName name="BExQ8583ZE00NW7T9OF11OT9IA14" localSheetId="9" hidden="1">#REF!</definedName>
    <definedName name="BExQ8583ZE00NW7T9OF11OT9IA14" localSheetId="6" hidden="1">#REF!</definedName>
    <definedName name="BExQ8583ZE00NW7T9OF11OT9IA14" localSheetId="8" hidden="1">#REF!</definedName>
    <definedName name="BExQ8583ZE00NW7T9OF11OT9IA14" localSheetId="10" hidden="1">#REF!</definedName>
    <definedName name="BExQ8583ZE00NW7T9OF11OT9IA14" localSheetId="7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hidden="1">#REF!</definedName>
    <definedName name="BExQ8A0RPE3IMIFIZLUE7KD2N21W" localSheetId="9" hidden="1">#REF!</definedName>
    <definedName name="BExQ8A0RPE3IMIFIZLUE7KD2N21W" localSheetId="6" hidden="1">#REF!</definedName>
    <definedName name="BExQ8A0RPE3IMIFIZLUE7KD2N21W" localSheetId="8" hidden="1">#REF!</definedName>
    <definedName name="BExQ8A0RPE3IMIFIZLUE7KD2N21W" localSheetId="10" hidden="1">#REF!</definedName>
    <definedName name="BExQ8A0RPE3IMIFIZLUE7KD2N21W" localSheetId="7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hidden="1">#REF!</definedName>
    <definedName name="BExQ8ABK6H1ADV2R2OYT8NFFYG2N" localSheetId="9" hidden="1">#REF!</definedName>
    <definedName name="BExQ8ABK6H1ADV2R2OYT8NFFYG2N" localSheetId="6" hidden="1">#REF!</definedName>
    <definedName name="BExQ8ABK6H1ADV2R2OYT8NFFYG2N" localSheetId="8" hidden="1">#REF!</definedName>
    <definedName name="BExQ8ABK6H1ADV2R2OYT8NFFYG2N" localSheetId="10" hidden="1">#REF!</definedName>
    <definedName name="BExQ8ABK6H1ADV2R2OYT8NFFYG2N" localSheetId="7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hidden="1">#REF!</definedName>
    <definedName name="BExQ8B2GTATY2SYZWYQKTTDGONE4" localSheetId="9" hidden="1">#REF!</definedName>
    <definedName name="BExQ8B2GTATY2SYZWYQKTTDGONE4" localSheetId="8" hidden="1">#REF!</definedName>
    <definedName name="BExQ8B2GTATY2SYZWYQKTTDGONE4" localSheetId="10" hidden="1">#REF!</definedName>
    <definedName name="BExQ8B2GTATY2SYZWYQKTTDGONE4" localSheetId="7" hidden="1">#REF!</definedName>
    <definedName name="BExQ8B2GTATY2SYZWYQKTTDGONE4" localSheetId="11" hidden="1">#REF!</definedName>
    <definedName name="BExQ8B2GTATY2SYZWYQKTTDGONE4" localSheetId="12" hidden="1">#REF!</definedName>
    <definedName name="BExQ8B2GTATY2SYZWYQKTTDGONE4" hidden="1">#REF!</definedName>
    <definedName name="BExQ8DM90XJ6GCJIK9LC5O82I2TJ" localSheetId="9" hidden="1">#REF!</definedName>
    <definedName name="BExQ8DM90XJ6GCJIK9LC5O82I2TJ" localSheetId="6" hidden="1">#REF!</definedName>
    <definedName name="BExQ8DM90XJ6GCJIK9LC5O82I2TJ" localSheetId="8" hidden="1">#REF!</definedName>
    <definedName name="BExQ8DM90XJ6GCJIK9LC5O82I2TJ" localSheetId="10" hidden="1">#REF!</definedName>
    <definedName name="BExQ8DM90XJ6GCJIK9LC5O82I2TJ" localSheetId="7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hidden="1">#REF!</definedName>
    <definedName name="BExQ8G0K46ZORA0QVQTDI7Z8LXGF" localSheetId="9" hidden="1">#REF!</definedName>
    <definedName name="BExQ8G0K46ZORA0QVQTDI7Z8LXGF" localSheetId="6" hidden="1">#REF!</definedName>
    <definedName name="BExQ8G0K46ZORA0QVQTDI7Z8LXGF" localSheetId="8" hidden="1">#REF!</definedName>
    <definedName name="BExQ8G0K46ZORA0QVQTDI7Z8LXGF" localSheetId="10" hidden="1">#REF!</definedName>
    <definedName name="BExQ8G0K46ZORA0QVQTDI7Z8LXGF" localSheetId="7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hidden="1">#REF!</definedName>
    <definedName name="BExQ8O3WEU8HNTTGKTW5T0QSKCLP" localSheetId="9" hidden="1">#REF!</definedName>
    <definedName name="BExQ8O3WEU8HNTTGKTW5T0QSKCLP" localSheetId="6" hidden="1">#REF!</definedName>
    <definedName name="BExQ8O3WEU8HNTTGKTW5T0QSKCLP" localSheetId="8" hidden="1">#REF!</definedName>
    <definedName name="BExQ8O3WEU8HNTTGKTW5T0QSKCLP" localSheetId="10" hidden="1">#REF!</definedName>
    <definedName name="BExQ8O3WEU8HNTTGKTW5T0QSKCLP" localSheetId="7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hidden="1">#REF!</definedName>
    <definedName name="BExQ8ZCEDBOBJA3D9LDP5TU2WYGR" localSheetId="9" hidden="1">#REF!</definedName>
    <definedName name="BExQ8ZCEDBOBJA3D9LDP5TU2WYGR" localSheetId="6" hidden="1">#REF!</definedName>
    <definedName name="BExQ8ZCEDBOBJA3D9LDP5TU2WYGR" localSheetId="8" hidden="1">#REF!</definedName>
    <definedName name="BExQ8ZCEDBOBJA3D9LDP5TU2WYGR" localSheetId="10" hidden="1">#REF!</definedName>
    <definedName name="BExQ8ZCEDBOBJA3D9LDP5TU2WYGR" localSheetId="7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hidden="1">#REF!</definedName>
    <definedName name="BExQ94LAW6MAQBWY25WTBFV5PPZJ" localSheetId="9" hidden="1">#REF!</definedName>
    <definedName name="BExQ94LAW6MAQBWY25WTBFV5PPZJ" localSheetId="6" hidden="1">#REF!</definedName>
    <definedName name="BExQ94LAW6MAQBWY25WTBFV5PPZJ" localSheetId="8" hidden="1">#REF!</definedName>
    <definedName name="BExQ94LAW6MAQBWY25WTBFV5PPZJ" localSheetId="10" hidden="1">#REF!</definedName>
    <definedName name="BExQ94LAW6MAQBWY25WTBFV5PPZJ" localSheetId="7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hidden="1">#REF!</definedName>
    <definedName name="BExQ97QIPOSSRK978N8P234Y1XA4" localSheetId="9" hidden="1">#REF!</definedName>
    <definedName name="BExQ97QIPOSSRK978N8P234Y1XA4" localSheetId="6" hidden="1">#REF!</definedName>
    <definedName name="BExQ97QIPOSSRK978N8P234Y1XA4" localSheetId="8" hidden="1">#REF!</definedName>
    <definedName name="BExQ97QIPOSSRK978N8P234Y1XA4" localSheetId="10" hidden="1">#REF!</definedName>
    <definedName name="BExQ97QIPOSSRK978N8P234Y1XA4" localSheetId="7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hidden="1">#REF!</definedName>
    <definedName name="BExQ9E6FBAXTHGF3RXANFIA77GXP" localSheetId="9" hidden="1">#REF!</definedName>
    <definedName name="BExQ9E6FBAXTHGF3RXANFIA77GXP" localSheetId="6" hidden="1">#REF!</definedName>
    <definedName name="BExQ9E6FBAXTHGF3RXANFIA77GXP" localSheetId="8" hidden="1">#REF!</definedName>
    <definedName name="BExQ9E6FBAXTHGF3RXANFIA77GXP" localSheetId="10" hidden="1">#REF!</definedName>
    <definedName name="BExQ9E6FBAXTHGF3RXANFIA77GXP" localSheetId="7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hidden="1">#REF!</definedName>
    <definedName name="BExQ9FOI3AFYS7CTELHWZ9F8PCOR" localSheetId="9" hidden="1">#REF!</definedName>
    <definedName name="BExQ9FOI3AFYS7CTELHWZ9F8PCOR" localSheetId="8" hidden="1">#REF!</definedName>
    <definedName name="BExQ9FOI3AFYS7CTELHWZ9F8PCOR" localSheetId="10" hidden="1">#REF!</definedName>
    <definedName name="BExQ9FOI3AFYS7CTELHWZ9F8PCOR" localSheetId="7" hidden="1">#REF!</definedName>
    <definedName name="BExQ9FOI3AFYS7CTELHWZ9F8PCOR" localSheetId="11" hidden="1">#REF!</definedName>
    <definedName name="BExQ9FOI3AFYS7CTELHWZ9F8PCOR" localSheetId="12" hidden="1">#REF!</definedName>
    <definedName name="BExQ9FOI3AFYS7CTELHWZ9F8PCOR" hidden="1">#REF!</definedName>
    <definedName name="BExQ9KX9734KIAK7IMRLHCPYDHO2" localSheetId="9" hidden="1">#REF!</definedName>
    <definedName name="BExQ9KX9734KIAK7IMRLHCPYDHO2" localSheetId="6" hidden="1">#REF!</definedName>
    <definedName name="BExQ9KX9734KIAK7IMRLHCPYDHO2" localSheetId="8" hidden="1">#REF!</definedName>
    <definedName name="BExQ9KX9734KIAK7IMRLHCPYDHO2" localSheetId="10" hidden="1">#REF!</definedName>
    <definedName name="BExQ9KX9734KIAK7IMRLHCPYDHO2" localSheetId="7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hidden="1">#REF!</definedName>
    <definedName name="BExQ9L81FF4I7816VTPFBDWVU4CW" localSheetId="9" hidden="1">#REF!</definedName>
    <definedName name="BExQ9L81FF4I7816VTPFBDWVU4CW" localSheetId="6" hidden="1">#REF!</definedName>
    <definedName name="BExQ9L81FF4I7816VTPFBDWVU4CW" localSheetId="8" hidden="1">#REF!</definedName>
    <definedName name="BExQ9L81FF4I7816VTPFBDWVU4CW" localSheetId="10" hidden="1">#REF!</definedName>
    <definedName name="BExQ9L81FF4I7816VTPFBDWVU4CW" localSheetId="7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hidden="1">#REF!</definedName>
    <definedName name="BExQ9M4E2ACZOWWWP1JJIQO8AHUM" localSheetId="9" hidden="1">#REF!</definedName>
    <definedName name="BExQ9M4E2ACZOWWWP1JJIQO8AHUM" localSheetId="6" hidden="1">#REF!</definedName>
    <definedName name="BExQ9M4E2ACZOWWWP1JJIQO8AHUM" localSheetId="8" hidden="1">#REF!</definedName>
    <definedName name="BExQ9M4E2ACZOWWWP1JJIQO8AHUM" localSheetId="10" hidden="1">#REF!</definedName>
    <definedName name="BExQ9M4E2ACZOWWWP1JJIQO8AHUM" localSheetId="7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hidden="1">#REF!</definedName>
    <definedName name="BExQ9UTANMJCK7LJ4OQMD6F2Q01L" localSheetId="9" hidden="1">#REF!</definedName>
    <definedName name="BExQ9UTANMJCK7LJ4OQMD6F2Q01L" localSheetId="6" hidden="1">#REF!</definedName>
    <definedName name="BExQ9UTANMJCK7LJ4OQMD6F2Q01L" localSheetId="8" hidden="1">#REF!</definedName>
    <definedName name="BExQ9UTANMJCK7LJ4OQMD6F2Q01L" localSheetId="10" hidden="1">#REF!</definedName>
    <definedName name="BExQ9UTANMJCK7LJ4OQMD6F2Q01L" localSheetId="7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hidden="1">#REF!</definedName>
    <definedName name="BExQ9ZLYHWABXAA9NJDW8ZS0UQ9P" localSheetId="9" hidden="1">#REF!</definedName>
    <definedName name="BExQ9ZLYHWABXAA9NJDW8ZS0UQ9P" localSheetId="6" hidden="1">#REF!</definedName>
    <definedName name="BExQ9ZLYHWABXAA9NJDW8ZS0UQ9P" localSheetId="8" hidden="1">#REF!</definedName>
    <definedName name="BExQ9ZLYHWABXAA9NJDW8ZS0UQ9P" localSheetId="10" hidden="1">#REF!</definedName>
    <definedName name="BExQ9ZLYHWABXAA9NJDW8ZS0UQ9P" localSheetId="7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hidden="1">#REF!</definedName>
    <definedName name="BExQA324HSCK40ENJUT9CS9EC71B" localSheetId="9" hidden="1">#REF!</definedName>
    <definedName name="BExQA324HSCK40ENJUT9CS9EC71B" localSheetId="6" hidden="1">#REF!</definedName>
    <definedName name="BExQA324HSCK40ENJUT9CS9EC71B" localSheetId="8" hidden="1">#REF!</definedName>
    <definedName name="BExQA324HSCK40ENJUT9CS9EC71B" localSheetId="10" hidden="1">#REF!</definedName>
    <definedName name="BExQA324HSCK40ENJUT9CS9EC71B" localSheetId="7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hidden="1">#REF!</definedName>
    <definedName name="BExQA55GY0STSNBWQCWN8E31ZXCS" localSheetId="9" hidden="1">#REF!</definedName>
    <definedName name="BExQA55GY0STSNBWQCWN8E31ZXCS" localSheetId="6" hidden="1">#REF!</definedName>
    <definedName name="BExQA55GY0STSNBWQCWN8E31ZXCS" localSheetId="8" hidden="1">#REF!</definedName>
    <definedName name="BExQA55GY0STSNBWQCWN8E31ZXCS" localSheetId="10" hidden="1">#REF!</definedName>
    <definedName name="BExQA55GY0STSNBWQCWN8E31ZXCS" localSheetId="7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hidden="1">#REF!</definedName>
    <definedName name="BExQA9HZIN9XEMHEEVHT99UU9Z82" localSheetId="9" hidden="1">#REF!</definedName>
    <definedName name="BExQA9HZIN9XEMHEEVHT99UU9Z82" localSheetId="6" hidden="1">#REF!</definedName>
    <definedName name="BExQA9HZIN9XEMHEEVHT99UU9Z82" localSheetId="8" hidden="1">#REF!</definedName>
    <definedName name="BExQA9HZIN9XEMHEEVHT99UU9Z82" localSheetId="10" hidden="1">#REF!</definedName>
    <definedName name="BExQA9HZIN9XEMHEEVHT99UU9Z82" localSheetId="7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hidden="1">#REF!</definedName>
    <definedName name="BExQAELFYH92K8CJL155181UDORO" localSheetId="9" hidden="1">#REF!</definedName>
    <definedName name="BExQAELFYH92K8CJL155181UDORO" localSheetId="6" hidden="1">#REF!</definedName>
    <definedName name="BExQAELFYH92K8CJL155181UDORO" localSheetId="8" hidden="1">#REF!</definedName>
    <definedName name="BExQAELFYH92K8CJL155181UDORO" localSheetId="10" hidden="1">#REF!</definedName>
    <definedName name="BExQAELFYH92K8CJL155181UDORO" localSheetId="7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hidden="1">#REF!</definedName>
    <definedName name="BExQAG8PP8R5NJKNQD1U4QOSD6X5" localSheetId="9" hidden="1">#REF!</definedName>
    <definedName name="BExQAG8PP8R5NJKNQD1U4QOSD6X5" localSheetId="6" hidden="1">#REF!</definedName>
    <definedName name="BExQAG8PP8R5NJKNQD1U4QOSD6X5" localSheetId="8" hidden="1">#REF!</definedName>
    <definedName name="BExQAG8PP8R5NJKNQD1U4QOSD6X5" localSheetId="10" hidden="1">#REF!</definedName>
    <definedName name="BExQAG8PP8R5NJKNQD1U4QOSD6X5" localSheetId="7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hidden="1">#REF!</definedName>
    <definedName name="BExQBC0EAV6PKQT8I8C3GLEZDMZL" localSheetId="9" hidden="1">#REF!</definedName>
    <definedName name="BExQBC0EAV6PKQT8I8C3GLEZDMZL" localSheetId="6" hidden="1">#REF!</definedName>
    <definedName name="BExQBC0EAV6PKQT8I8C3GLEZDMZL" localSheetId="8" hidden="1">#REF!</definedName>
    <definedName name="BExQBC0EAV6PKQT8I8C3GLEZDMZL" localSheetId="10" hidden="1">#REF!</definedName>
    <definedName name="BExQBC0EAV6PKQT8I8C3GLEZDMZL" localSheetId="7" hidden="1">#REF!</definedName>
    <definedName name="BExQBC0EAV6PKQT8I8C3GLEZDMZL" localSheetId="11" hidden="1">#REF!</definedName>
    <definedName name="BExQBC0EAV6PKQT8I8C3GLEZDMZL" localSheetId="12" hidden="1">#REF!</definedName>
    <definedName name="BExQBC0EAV6PKQT8I8C3GLEZDMZL" hidden="1">#REF!</definedName>
    <definedName name="BExQBDICMZTSA1X73TMHNO4JSFLN" localSheetId="9" hidden="1">#REF!</definedName>
    <definedName name="BExQBDICMZTSA1X73TMHNO4JSFLN" localSheetId="6" hidden="1">#REF!</definedName>
    <definedName name="BExQBDICMZTSA1X73TMHNO4JSFLN" localSheetId="8" hidden="1">#REF!</definedName>
    <definedName name="BExQBDICMZTSA1X73TMHNO4JSFLN" localSheetId="10" hidden="1">#REF!</definedName>
    <definedName name="BExQBDICMZTSA1X73TMHNO4JSFLN" localSheetId="7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hidden="1">#REF!</definedName>
    <definedName name="BExQBEER6CRCRPSSL61S0OMH57ZA" localSheetId="9" hidden="1">#REF!</definedName>
    <definedName name="BExQBEER6CRCRPSSL61S0OMH57ZA" localSheetId="6" hidden="1">#REF!</definedName>
    <definedName name="BExQBEER6CRCRPSSL61S0OMH57ZA" localSheetId="8" hidden="1">#REF!</definedName>
    <definedName name="BExQBEER6CRCRPSSL61S0OMH57ZA" localSheetId="10" hidden="1">#REF!</definedName>
    <definedName name="BExQBEER6CRCRPSSL61S0OMH57ZA" localSheetId="7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hidden="1">#REF!</definedName>
    <definedName name="BExQBIGGY5TXI2FJVVZSLZ0LTZYH" localSheetId="9" hidden="1">#REF!</definedName>
    <definedName name="BExQBIGGY5TXI2FJVVZSLZ0LTZYH" localSheetId="6" hidden="1">#REF!</definedName>
    <definedName name="BExQBIGGY5TXI2FJVVZSLZ0LTZYH" localSheetId="8" hidden="1">#REF!</definedName>
    <definedName name="BExQBIGGY5TXI2FJVVZSLZ0LTZYH" localSheetId="10" hidden="1">#REF!</definedName>
    <definedName name="BExQBIGGY5TXI2FJVVZSLZ0LTZYH" localSheetId="7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hidden="1">#REF!</definedName>
    <definedName name="BExQBM1RUSIQ85LLMM2159BYDPIP" localSheetId="9" hidden="1">#REF!</definedName>
    <definedName name="BExQBM1RUSIQ85LLMM2159BYDPIP" localSheetId="6" hidden="1">#REF!</definedName>
    <definedName name="BExQBM1RUSIQ85LLMM2159BYDPIP" localSheetId="8" hidden="1">#REF!</definedName>
    <definedName name="BExQBM1RUSIQ85LLMM2159BYDPIP" localSheetId="10" hidden="1">#REF!</definedName>
    <definedName name="BExQBM1RUSIQ85LLMM2159BYDPIP" localSheetId="7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hidden="1">#REF!</definedName>
    <definedName name="BExQBPSOZ47V81YAEURP0NQJNTJH" localSheetId="9" hidden="1">#REF!</definedName>
    <definedName name="BExQBPSOZ47V81YAEURP0NQJNTJH" localSheetId="6" hidden="1">#REF!</definedName>
    <definedName name="BExQBPSOZ47V81YAEURP0NQJNTJH" localSheetId="8" hidden="1">#REF!</definedName>
    <definedName name="BExQBPSOZ47V81YAEURP0NQJNTJH" localSheetId="10" hidden="1">#REF!</definedName>
    <definedName name="BExQBPSOZ47V81YAEURP0NQJNTJH" localSheetId="7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hidden="1">#REF!</definedName>
    <definedName name="BExQC5TWT21CGBKD0IHAXTIN2QB8" localSheetId="9" hidden="1">#REF!</definedName>
    <definedName name="BExQC5TWT21CGBKD0IHAXTIN2QB8" localSheetId="6" hidden="1">#REF!</definedName>
    <definedName name="BExQC5TWT21CGBKD0IHAXTIN2QB8" localSheetId="8" hidden="1">#REF!</definedName>
    <definedName name="BExQC5TWT21CGBKD0IHAXTIN2QB8" localSheetId="10" hidden="1">#REF!</definedName>
    <definedName name="BExQC5TWT21CGBKD0IHAXTIN2QB8" localSheetId="7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hidden="1">#REF!</definedName>
    <definedName name="BExQC94JL9F5GW4S8DQCAF4WB2DA" localSheetId="9" hidden="1">#REF!</definedName>
    <definedName name="BExQC94JL9F5GW4S8DQCAF4WB2DA" localSheetId="6" hidden="1">#REF!</definedName>
    <definedName name="BExQC94JL9F5GW4S8DQCAF4WB2DA" localSheetId="8" hidden="1">#REF!</definedName>
    <definedName name="BExQC94JL9F5GW4S8DQCAF4WB2DA" localSheetId="10" hidden="1">#REF!</definedName>
    <definedName name="BExQC94JL9F5GW4S8DQCAF4WB2DA" localSheetId="7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hidden="1">#REF!</definedName>
    <definedName name="BExQCKTD8AT0824LGWREXM1B5D1X" localSheetId="9" hidden="1">#REF!</definedName>
    <definedName name="BExQCKTD8AT0824LGWREXM1B5D1X" localSheetId="6" hidden="1">#REF!</definedName>
    <definedName name="BExQCKTD8AT0824LGWREXM1B5D1X" localSheetId="8" hidden="1">#REF!</definedName>
    <definedName name="BExQCKTD8AT0824LGWREXM1B5D1X" localSheetId="10" hidden="1">#REF!</definedName>
    <definedName name="BExQCKTD8AT0824LGWREXM1B5D1X" localSheetId="7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hidden="1">#REF!</definedName>
    <definedName name="BExQCL45LYUSPEVB6VCDQAC05VSS" localSheetId="9" hidden="1">#REF!</definedName>
    <definedName name="BExQCL45LYUSPEVB6VCDQAC05VSS" localSheetId="8" hidden="1">#REF!</definedName>
    <definedName name="BExQCL45LYUSPEVB6VCDQAC05VSS" localSheetId="10" hidden="1">#REF!</definedName>
    <definedName name="BExQCL45LYUSPEVB6VCDQAC05VSS" localSheetId="7" hidden="1">#REF!</definedName>
    <definedName name="BExQCL45LYUSPEVB6VCDQAC05VSS" localSheetId="11" hidden="1">#REF!</definedName>
    <definedName name="BExQCL45LYUSPEVB6VCDQAC05VSS" localSheetId="12" hidden="1">#REF!</definedName>
    <definedName name="BExQCL45LYUSPEVB6VCDQAC05VSS" hidden="1">#REF!</definedName>
    <definedName name="BExQCP0EE3PKTDKVOL04IOBUGZ6F" hidden="1">'[2]Reco Sheet for Fcast'!$I$11:$J$11</definedName>
    <definedName name="BExQCRPJCDKQQIBYGE5391OQXNQ7" localSheetId="9" hidden="1">#REF!</definedName>
    <definedName name="BExQCRPJCDKQQIBYGE5391OQXNQ7" localSheetId="8" hidden="1">#REF!</definedName>
    <definedName name="BExQCRPJCDKQQIBYGE5391OQXNQ7" localSheetId="10" hidden="1">#REF!</definedName>
    <definedName name="BExQCRPJCDKQQIBYGE5391OQXNQ7" localSheetId="7" hidden="1">#REF!</definedName>
    <definedName name="BExQCRPJCDKQQIBYGE5391OQXNQ7" localSheetId="11" hidden="1">#REF!</definedName>
    <definedName name="BExQCRPJCDKQQIBYGE5391OQXNQ7" localSheetId="12" hidden="1">#REF!</definedName>
    <definedName name="BExQCRPJCDKQQIBYGE5391OQXNQ7" hidden="1">#REF!</definedName>
    <definedName name="BExQD3ZVGTFSCD9MSWY8NN45FLM3" localSheetId="9" hidden="1">#REF!</definedName>
    <definedName name="BExQD3ZVGTFSCD9MSWY8NN45FLM3" localSheetId="8" hidden="1">#REF!</definedName>
    <definedName name="BExQD3ZVGTFSCD9MSWY8NN45FLM3" localSheetId="10" hidden="1">#REF!</definedName>
    <definedName name="BExQD3ZVGTFSCD9MSWY8NN45FLM3" localSheetId="7" hidden="1">#REF!</definedName>
    <definedName name="BExQD3ZVGTFSCD9MSWY8NN45FLM3" localSheetId="11" hidden="1">#REF!</definedName>
    <definedName name="BExQD3ZVGTFSCD9MSWY8NN45FLM3" localSheetId="12" hidden="1">#REF!</definedName>
    <definedName name="BExQD3ZVGTFSCD9MSWY8NN45FLM3" hidden="1">#REF!</definedName>
    <definedName name="BExQD571YWOXKR2SX85K5MKQ0AO2" localSheetId="9" hidden="1">#REF!</definedName>
    <definedName name="BExQD571YWOXKR2SX85K5MKQ0AO2" localSheetId="6" hidden="1">#REF!</definedName>
    <definedName name="BExQD571YWOXKR2SX85K5MKQ0AO2" localSheetId="8" hidden="1">#REF!</definedName>
    <definedName name="BExQD571YWOXKR2SX85K5MKQ0AO2" localSheetId="10" hidden="1">#REF!</definedName>
    <definedName name="BExQD571YWOXKR2SX85K5MKQ0AO2" localSheetId="7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hidden="1">#REF!</definedName>
    <definedName name="BExQD7AKUWKH58PNJCJZNN1COR9E" localSheetId="9" hidden="1">#REF!</definedName>
    <definedName name="BExQD7AKUWKH58PNJCJZNN1COR9E" localSheetId="8" hidden="1">#REF!</definedName>
    <definedName name="BExQD7AKUWKH58PNJCJZNN1COR9E" localSheetId="10" hidden="1">#REF!</definedName>
    <definedName name="BExQD7AKUWKH58PNJCJZNN1COR9E" localSheetId="7" hidden="1">#REF!</definedName>
    <definedName name="BExQD7AKUWKH58PNJCJZNN1COR9E" localSheetId="11" hidden="1">#REF!</definedName>
    <definedName name="BExQD7AKUWKH58PNJCJZNN1COR9E" localSheetId="12" hidden="1">#REF!</definedName>
    <definedName name="BExQD7AKUWKH58PNJCJZNN1COR9E" hidden="1">#REF!</definedName>
    <definedName name="BExQDB6VCHN8PNX8EA6JNIEQ2JC2" localSheetId="9" hidden="1">#REF!</definedName>
    <definedName name="BExQDB6VCHN8PNX8EA6JNIEQ2JC2" localSheetId="6" hidden="1">#REF!</definedName>
    <definedName name="BExQDB6VCHN8PNX8EA6JNIEQ2JC2" localSheetId="8" hidden="1">#REF!</definedName>
    <definedName name="BExQDB6VCHN8PNX8EA6JNIEQ2JC2" localSheetId="10" hidden="1">#REF!</definedName>
    <definedName name="BExQDB6VCHN8PNX8EA6JNIEQ2JC2" localSheetId="7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hidden="1">#REF!</definedName>
    <definedName name="BExQDE1B6U2Q9B73KBENABP71YM1" localSheetId="9" hidden="1">#REF!</definedName>
    <definedName name="BExQDE1B6U2Q9B73KBENABP71YM1" localSheetId="6" hidden="1">#REF!</definedName>
    <definedName name="BExQDE1B6U2Q9B73KBENABP71YM1" localSheetId="8" hidden="1">#REF!</definedName>
    <definedName name="BExQDE1B6U2Q9B73KBENABP71YM1" localSheetId="10" hidden="1">#REF!</definedName>
    <definedName name="BExQDE1B6U2Q9B73KBENABP71YM1" localSheetId="7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hidden="1">#REF!</definedName>
    <definedName name="BExQDGQCN7ZW41QDUHOBJUGQAX40" localSheetId="9" hidden="1">#REF!</definedName>
    <definedName name="BExQDGQCN7ZW41QDUHOBJUGQAX40" localSheetId="6" hidden="1">#REF!</definedName>
    <definedName name="BExQDGQCN7ZW41QDUHOBJUGQAX40" localSheetId="8" hidden="1">#REF!</definedName>
    <definedName name="BExQDGQCN7ZW41QDUHOBJUGQAX40" localSheetId="10" hidden="1">#REF!</definedName>
    <definedName name="BExQDGQCN7ZW41QDUHOBJUGQAX40" localSheetId="7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hidden="1">#REF!</definedName>
    <definedName name="BExQEG918FUBEWTF0HLT9G5I5XRJ" localSheetId="9" hidden="1">#REF!</definedName>
    <definedName name="BExQEG918FUBEWTF0HLT9G5I5XRJ" localSheetId="8" hidden="1">#REF!</definedName>
    <definedName name="BExQEG918FUBEWTF0HLT9G5I5XRJ" localSheetId="10" hidden="1">#REF!</definedName>
    <definedName name="BExQEG918FUBEWTF0HLT9G5I5XRJ" localSheetId="7" hidden="1">#REF!</definedName>
    <definedName name="BExQEG918FUBEWTF0HLT9G5I5XRJ" localSheetId="11" hidden="1">#REF!</definedName>
    <definedName name="BExQEG918FUBEWTF0HLT9G5I5XRJ" localSheetId="12" hidden="1">#REF!</definedName>
    <definedName name="BExQEG918FUBEWTF0HLT9G5I5XRJ" hidden="1">#REF!</definedName>
    <definedName name="BExQEMUA4HEFM4OVO8M8MA8PIAW1" localSheetId="9" hidden="1">#REF!</definedName>
    <definedName name="BExQEMUA4HEFM4OVO8M8MA8PIAW1" localSheetId="6" hidden="1">#REF!</definedName>
    <definedName name="BExQEMUA4HEFM4OVO8M8MA8PIAW1" localSheetId="8" hidden="1">#REF!</definedName>
    <definedName name="BExQEMUA4HEFM4OVO8M8MA8PIAW1" localSheetId="10" hidden="1">#REF!</definedName>
    <definedName name="BExQEMUA4HEFM4OVO8M8MA8PIAW1" localSheetId="7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hidden="1">#REF!</definedName>
    <definedName name="BExQEQ4XZQFIKUXNU9H7WE7AMZ1U" localSheetId="9" hidden="1">#REF!</definedName>
    <definedName name="BExQEQ4XZQFIKUXNU9H7WE7AMZ1U" localSheetId="6" hidden="1">#REF!</definedName>
    <definedName name="BExQEQ4XZQFIKUXNU9H7WE7AMZ1U" localSheetId="8" hidden="1">#REF!</definedName>
    <definedName name="BExQEQ4XZQFIKUXNU9H7WE7AMZ1U" localSheetId="10" hidden="1">#REF!</definedName>
    <definedName name="BExQEQ4XZQFIKUXNU9H7WE7AMZ1U" localSheetId="7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hidden="1">#REF!</definedName>
    <definedName name="BExQF1OEB07CRAP6ALNNMJNJ3P2D" localSheetId="9" hidden="1">#REF!</definedName>
    <definedName name="BExQF1OEB07CRAP6ALNNMJNJ3P2D" localSheetId="6" hidden="1">#REF!</definedName>
    <definedName name="BExQF1OEB07CRAP6ALNNMJNJ3P2D" localSheetId="8" hidden="1">#REF!</definedName>
    <definedName name="BExQF1OEB07CRAP6ALNNMJNJ3P2D" localSheetId="10" hidden="1">#REF!</definedName>
    <definedName name="BExQF1OEB07CRAP6ALNNMJNJ3P2D" localSheetId="7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hidden="1">#REF!</definedName>
    <definedName name="BExQF54F62R5B3N9BG47XYK8T6XS" localSheetId="9" hidden="1">#REF!</definedName>
    <definedName name="BExQF54F62R5B3N9BG47XYK8T6XS" localSheetId="8" hidden="1">#REF!</definedName>
    <definedName name="BExQF54F62R5B3N9BG47XYK8T6XS" localSheetId="10" hidden="1">#REF!</definedName>
    <definedName name="BExQF54F62R5B3N9BG47XYK8T6XS" localSheetId="7" hidden="1">#REF!</definedName>
    <definedName name="BExQF54F62R5B3N9BG47XYK8T6XS" localSheetId="11" hidden="1">#REF!</definedName>
    <definedName name="BExQF54F62R5B3N9BG47XYK8T6XS" localSheetId="12" hidden="1">#REF!</definedName>
    <definedName name="BExQF54F62R5B3N9BG47XYK8T6XS" hidden="1">#REF!</definedName>
    <definedName name="BExQF9X2AQPFJZTCHTU5PTTR0JAH" localSheetId="9" hidden="1">#REF!</definedName>
    <definedName name="BExQF9X2AQPFJZTCHTU5PTTR0JAH" localSheetId="6" hidden="1">#REF!</definedName>
    <definedName name="BExQF9X2AQPFJZTCHTU5PTTR0JAH" localSheetId="8" hidden="1">#REF!</definedName>
    <definedName name="BExQF9X2AQPFJZTCHTU5PTTR0JAH" localSheetId="10" hidden="1">#REF!</definedName>
    <definedName name="BExQF9X2AQPFJZTCHTU5PTTR0JAH" localSheetId="7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hidden="1">#REF!</definedName>
    <definedName name="BExQFC0M9KKFMQKPLPEO2RQDB7MM" localSheetId="9" hidden="1">#REF!</definedName>
    <definedName name="BExQFC0M9KKFMQKPLPEO2RQDB7MM" localSheetId="6" hidden="1">#REF!</definedName>
    <definedName name="BExQFC0M9KKFMQKPLPEO2RQDB7MM" localSheetId="8" hidden="1">#REF!</definedName>
    <definedName name="BExQFC0M9KKFMQKPLPEO2RQDB7MM" localSheetId="10" hidden="1">#REF!</definedName>
    <definedName name="BExQFC0M9KKFMQKPLPEO2RQDB7MM" localSheetId="7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hidden="1">#REF!</definedName>
    <definedName name="BExQFEEV7627R8TYZCM28C6V6WHE" localSheetId="9" hidden="1">#REF!</definedName>
    <definedName name="BExQFEEV7627R8TYZCM28C6V6WHE" localSheetId="6" hidden="1">#REF!</definedName>
    <definedName name="BExQFEEV7627R8TYZCM28C6V6WHE" localSheetId="8" hidden="1">#REF!</definedName>
    <definedName name="BExQFEEV7627R8TYZCM28C6V6WHE" localSheetId="10" hidden="1">#REF!</definedName>
    <definedName name="BExQFEEV7627R8TYZCM28C6V6WHE" localSheetId="7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hidden="1">#REF!</definedName>
    <definedName name="BExQFEK8NUD04X2OBRA275ADPSDL" localSheetId="9" hidden="1">#REF!</definedName>
    <definedName name="BExQFEK8NUD04X2OBRA275ADPSDL" localSheetId="6" hidden="1">#REF!</definedName>
    <definedName name="BExQFEK8NUD04X2OBRA275ADPSDL" localSheetId="8" hidden="1">#REF!</definedName>
    <definedName name="BExQFEK8NUD04X2OBRA275ADPSDL" localSheetId="10" hidden="1">#REF!</definedName>
    <definedName name="BExQFEK8NUD04X2OBRA275ADPSDL" localSheetId="7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hidden="1">#REF!</definedName>
    <definedName name="BExQFGYIWDR4W0YF7XR6E4EWWJ02" localSheetId="9" hidden="1">#REF!</definedName>
    <definedName name="BExQFGYIWDR4W0YF7XR6E4EWWJ02" localSheetId="6" hidden="1">#REF!</definedName>
    <definedName name="BExQFGYIWDR4W0YF7XR6E4EWWJ02" localSheetId="8" hidden="1">#REF!</definedName>
    <definedName name="BExQFGYIWDR4W0YF7XR6E4EWWJ02" localSheetId="10" hidden="1">#REF!</definedName>
    <definedName name="BExQFGYIWDR4W0YF7XR6E4EWWJ02" localSheetId="7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hidden="1">#REF!</definedName>
    <definedName name="BExQFK9CM9S7VEN838EI8DKI9WSL" localSheetId="9" hidden="1">#REF!</definedName>
    <definedName name="BExQFK9CM9S7VEN838EI8DKI9WSL" localSheetId="8" hidden="1">#REF!</definedName>
    <definedName name="BExQFK9CM9S7VEN838EI8DKI9WSL" localSheetId="10" hidden="1">#REF!</definedName>
    <definedName name="BExQFK9CM9S7VEN838EI8DKI9WSL" localSheetId="7" hidden="1">#REF!</definedName>
    <definedName name="BExQFK9CM9S7VEN838EI8DKI9WSL" localSheetId="11" hidden="1">#REF!</definedName>
    <definedName name="BExQFK9CM9S7VEN838EI8DKI9WSL" localSheetId="12" hidden="1">#REF!</definedName>
    <definedName name="BExQFK9CM9S7VEN838EI8DKI9WSL" hidden="1">#REF!</definedName>
    <definedName name="BExQFOGG5ULYNV6XAFVJ1T69RAUZ" hidden="1">'[3]Bud Mth'!$I$10:$J$10</definedName>
    <definedName name="BExQFPNFKA36IAPS22LAUMBDI4KE" localSheetId="9" hidden="1">#REF!</definedName>
    <definedName name="BExQFPNFKA36IAPS22LAUMBDI4KE" localSheetId="6" hidden="1">#REF!</definedName>
    <definedName name="BExQFPNFKA36IAPS22LAUMBDI4KE" localSheetId="8" hidden="1">#REF!</definedName>
    <definedName name="BExQFPNFKA36IAPS22LAUMBDI4KE" localSheetId="10" hidden="1">#REF!</definedName>
    <definedName name="BExQFPNFKA36IAPS22LAUMBDI4KE" localSheetId="7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hidden="1">#REF!</definedName>
    <definedName name="BExQFPSWEMA8WBUZ4WK20LR13VSU" localSheetId="9" hidden="1">#REF!</definedName>
    <definedName name="BExQFPSWEMA8WBUZ4WK20LR13VSU" localSheetId="6" hidden="1">#REF!</definedName>
    <definedName name="BExQFPSWEMA8WBUZ4WK20LR13VSU" localSheetId="8" hidden="1">#REF!</definedName>
    <definedName name="BExQFPSWEMA8WBUZ4WK20LR13VSU" localSheetId="10" hidden="1">#REF!</definedName>
    <definedName name="BExQFPSWEMA8WBUZ4WK20LR13VSU" localSheetId="7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hidden="1">#REF!</definedName>
    <definedName name="BExQFSYARQ5AIUI2V7O1EDCDM882" localSheetId="9" hidden="1">'[4]AMI P &amp; L'!#REF!</definedName>
    <definedName name="BExQFSYARQ5AIUI2V7O1EDCDM882" localSheetId="8" hidden="1">'[4]AMI P &amp; L'!#REF!</definedName>
    <definedName name="BExQFSYARQ5AIUI2V7O1EDCDM882" localSheetId="10" hidden="1">'[4]AMI P &amp; L'!#REF!</definedName>
    <definedName name="BExQFSYARQ5AIUI2V7O1EDCDM882" localSheetId="7" hidden="1">'[4]AMI P &amp; L'!#REF!</definedName>
    <definedName name="BExQFSYARQ5AIUI2V7O1EDCDM882" localSheetId="11" hidden="1">'[4]AMI P &amp; L'!#REF!</definedName>
    <definedName name="BExQFSYARQ5AIUI2V7O1EDCDM882" localSheetId="12" hidden="1">'[4]AMI P &amp; L'!#REF!</definedName>
    <definedName name="BExQFSYARQ5AIUI2V7O1EDCDM882" hidden="1">'[4]AMI P &amp; L'!#REF!</definedName>
    <definedName name="BExQFVSPOSCCPF1TLJPIWYWYB8A9" localSheetId="9" hidden="1">#REF!</definedName>
    <definedName name="BExQFVSPOSCCPF1TLJPIWYWYB8A9" localSheetId="6" hidden="1">#REF!</definedName>
    <definedName name="BExQFVSPOSCCPF1TLJPIWYWYB8A9" localSheetId="8" hidden="1">#REF!</definedName>
    <definedName name="BExQFVSPOSCCPF1TLJPIWYWYB8A9" localSheetId="10" hidden="1">#REF!</definedName>
    <definedName name="BExQFVSPOSCCPF1TLJPIWYWYB8A9" localSheetId="7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hidden="1">#REF!</definedName>
    <definedName name="BExQFWJQXNQAW6LUMOEDS6KMJMYL" localSheetId="9" hidden="1">#REF!</definedName>
    <definedName name="BExQFWJQXNQAW6LUMOEDS6KMJMYL" localSheetId="6" hidden="1">#REF!</definedName>
    <definedName name="BExQFWJQXNQAW6LUMOEDS6KMJMYL" localSheetId="8" hidden="1">#REF!</definedName>
    <definedName name="BExQFWJQXNQAW6LUMOEDS6KMJMYL" localSheetId="10" hidden="1">#REF!</definedName>
    <definedName name="BExQFWJQXNQAW6LUMOEDS6KMJMYL" localSheetId="7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hidden="1">#REF!</definedName>
    <definedName name="BExQG8TYRD2G42UA5ZPCRLNKUDMX" localSheetId="9" hidden="1">#REF!</definedName>
    <definedName name="BExQG8TYRD2G42UA5ZPCRLNKUDMX" localSheetId="6" hidden="1">#REF!</definedName>
    <definedName name="BExQG8TYRD2G42UA5ZPCRLNKUDMX" localSheetId="8" hidden="1">#REF!</definedName>
    <definedName name="BExQG8TYRD2G42UA5ZPCRLNKUDMX" localSheetId="10" hidden="1">#REF!</definedName>
    <definedName name="BExQG8TYRD2G42UA5ZPCRLNKUDMX" localSheetId="7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hidden="1">#REF!</definedName>
    <definedName name="BExQGO48J9MPCDQ96RBB9UN9AIGT" localSheetId="9" hidden="1">#REF!</definedName>
    <definedName name="BExQGO48J9MPCDQ96RBB9UN9AIGT" localSheetId="6" hidden="1">#REF!</definedName>
    <definedName name="BExQGO48J9MPCDQ96RBB9UN9AIGT" localSheetId="8" hidden="1">#REF!</definedName>
    <definedName name="BExQGO48J9MPCDQ96RBB9UN9AIGT" localSheetId="10" hidden="1">#REF!</definedName>
    <definedName name="BExQGO48J9MPCDQ96RBB9UN9AIGT" localSheetId="7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hidden="1">#REF!</definedName>
    <definedName name="BExQGSBB6MJWDW7AYWA0MSFTXKRR" localSheetId="9" hidden="1">#REF!</definedName>
    <definedName name="BExQGSBB6MJWDW7AYWA0MSFTXKRR" localSheetId="6" hidden="1">#REF!</definedName>
    <definedName name="BExQGSBB6MJWDW7AYWA0MSFTXKRR" localSheetId="8" hidden="1">#REF!</definedName>
    <definedName name="BExQGSBB6MJWDW7AYWA0MSFTXKRR" localSheetId="10" hidden="1">#REF!</definedName>
    <definedName name="BExQGSBB6MJWDW7AYWA0MSFTXKRR" localSheetId="7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hidden="1">#REF!</definedName>
    <definedName name="BExQGZ7H6ND6DRMZMKKTMXLFYHJC" localSheetId="9" hidden="1">#REF!</definedName>
    <definedName name="BExQGZ7H6ND6DRMZMKKTMXLFYHJC" localSheetId="8" hidden="1">#REF!</definedName>
    <definedName name="BExQGZ7H6ND6DRMZMKKTMXLFYHJC" localSheetId="10" hidden="1">#REF!</definedName>
    <definedName name="BExQGZ7H6ND6DRMZMKKTMXLFYHJC" localSheetId="7" hidden="1">#REF!</definedName>
    <definedName name="BExQGZ7H6ND6DRMZMKKTMXLFYHJC" localSheetId="11" hidden="1">#REF!</definedName>
    <definedName name="BExQGZ7H6ND6DRMZMKKTMXLFYHJC" localSheetId="12" hidden="1">#REF!</definedName>
    <definedName name="BExQGZ7H6ND6DRMZMKKTMXLFYHJC" hidden="1">#REF!</definedName>
    <definedName name="BExQH0UURAJ13AVO5UI04HSRGVYW" localSheetId="9" hidden="1">#REF!</definedName>
    <definedName name="BExQH0UURAJ13AVO5UI04HSRGVYW" localSheetId="6" hidden="1">#REF!</definedName>
    <definedName name="BExQH0UURAJ13AVO5UI04HSRGVYW" localSheetId="8" hidden="1">#REF!</definedName>
    <definedName name="BExQH0UURAJ13AVO5UI04HSRGVYW" localSheetId="10" hidden="1">#REF!</definedName>
    <definedName name="BExQH0UURAJ13AVO5UI04HSRGVYW" localSheetId="7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hidden="1">#REF!</definedName>
    <definedName name="BExQH6ZZY0NR8SE48PSI9D0CU1TC" localSheetId="9" hidden="1">#REF!</definedName>
    <definedName name="BExQH6ZZY0NR8SE48PSI9D0CU1TC" localSheetId="6" hidden="1">#REF!</definedName>
    <definedName name="BExQH6ZZY0NR8SE48PSI9D0CU1TC" localSheetId="8" hidden="1">#REF!</definedName>
    <definedName name="BExQH6ZZY0NR8SE48PSI9D0CU1TC" localSheetId="10" hidden="1">#REF!</definedName>
    <definedName name="BExQH6ZZY0NR8SE48PSI9D0CU1TC" localSheetId="7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hidden="1">#REF!</definedName>
    <definedName name="BExQH9P2MCXAJOVEO4GFQT6MNW22" localSheetId="9" hidden="1">#REF!</definedName>
    <definedName name="BExQH9P2MCXAJOVEO4GFQT6MNW22" localSheetId="6" hidden="1">#REF!</definedName>
    <definedName name="BExQH9P2MCXAJOVEO4GFQT6MNW22" localSheetId="8" hidden="1">#REF!</definedName>
    <definedName name="BExQH9P2MCXAJOVEO4GFQT6MNW22" localSheetId="10" hidden="1">#REF!</definedName>
    <definedName name="BExQH9P2MCXAJOVEO4GFQT6MNW22" localSheetId="7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hidden="1">#REF!</definedName>
    <definedName name="BExQHC3DXXZX5BWEIV17DNSO0EB6" localSheetId="9" hidden="1">'[4]AMI P &amp; L'!#REF!</definedName>
    <definedName name="BExQHC3DXXZX5BWEIV17DNSO0EB6" localSheetId="8" hidden="1">'[4]AMI P &amp; L'!#REF!</definedName>
    <definedName name="BExQHC3DXXZX5BWEIV17DNSO0EB6" localSheetId="10" hidden="1">'[4]AMI P &amp; L'!#REF!</definedName>
    <definedName name="BExQHC3DXXZX5BWEIV17DNSO0EB6" localSheetId="7" hidden="1">'[4]AMI P &amp; L'!#REF!</definedName>
    <definedName name="BExQHC3DXXZX5BWEIV17DNSO0EB6" localSheetId="11" hidden="1">'[4]AMI P &amp; L'!#REF!</definedName>
    <definedName name="BExQHC3DXXZX5BWEIV17DNSO0EB6" localSheetId="12" hidden="1">'[4]AMI P &amp; L'!#REF!</definedName>
    <definedName name="BExQHC3DXXZX5BWEIV17DNSO0EB6" hidden="1">'[4]AMI P &amp; L'!#REF!</definedName>
    <definedName name="BExQHCZSBYUY8OKKJXFYWKBBM6AH" localSheetId="9" hidden="1">#REF!</definedName>
    <definedName name="BExQHCZSBYUY8OKKJXFYWKBBM6AH" localSheetId="6" hidden="1">#REF!</definedName>
    <definedName name="BExQHCZSBYUY8OKKJXFYWKBBM6AH" localSheetId="8" hidden="1">#REF!</definedName>
    <definedName name="BExQHCZSBYUY8OKKJXFYWKBBM6AH" localSheetId="10" hidden="1">#REF!</definedName>
    <definedName name="BExQHCZSBYUY8OKKJXFYWKBBM6AH" localSheetId="7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hidden="1">#REF!</definedName>
    <definedName name="BExQHPKXZ1K33V2F90NZIQRZYIAW" localSheetId="9" hidden="1">#REF!</definedName>
    <definedName name="BExQHPKXZ1K33V2F90NZIQRZYIAW" localSheetId="6" hidden="1">#REF!</definedName>
    <definedName name="BExQHPKXZ1K33V2F90NZIQRZYIAW" localSheetId="8" hidden="1">#REF!</definedName>
    <definedName name="BExQHPKXZ1K33V2F90NZIQRZYIAW" localSheetId="10" hidden="1">#REF!</definedName>
    <definedName name="BExQHPKXZ1K33V2F90NZIQRZYIAW" localSheetId="7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hidden="1">#REF!</definedName>
    <definedName name="BExQHVF9KD06AG2RXUQJ9X4PVGX4" localSheetId="9" hidden="1">#REF!</definedName>
    <definedName name="BExQHVF9KD06AG2RXUQJ9X4PVGX4" localSheetId="6" hidden="1">#REF!</definedName>
    <definedName name="BExQHVF9KD06AG2RXUQJ9X4PVGX4" localSheetId="8" hidden="1">#REF!</definedName>
    <definedName name="BExQHVF9KD06AG2RXUQJ9X4PVGX4" localSheetId="10" hidden="1">#REF!</definedName>
    <definedName name="BExQHVF9KD06AG2RXUQJ9X4PVGX4" localSheetId="7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hidden="1">#REF!</definedName>
    <definedName name="BExQHZBHVN2L4HC7ACTR73T5OCV0" localSheetId="9" hidden="1">#REF!</definedName>
    <definedName name="BExQHZBHVN2L4HC7ACTR73T5OCV0" localSheetId="6" hidden="1">#REF!</definedName>
    <definedName name="BExQHZBHVN2L4HC7ACTR73T5OCV0" localSheetId="8" hidden="1">#REF!</definedName>
    <definedName name="BExQHZBHVN2L4HC7ACTR73T5OCV0" localSheetId="10" hidden="1">#REF!</definedName>
    <definedName name="BExQHZBHVN2L4HC7ACTR73T5OCV0" localSheetId="7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hidden="1">#REF!</definedName>
    <definedName name="BExQI85V9TNLDJT5LTRZS10Y26SG" localSheetId="9" hidden="1">#REF!</definedName>
    <definedName name="BExQI85V9TNLDJT5LTRZS10Y26SG" localSheetId="6" hidden="1">#REF!</definedName>
    <definedName name="BExQI85V9TNLDJT5LTRZS10Y26SG" localSheetId="8" hidden="1">#REF!</definedName>
    <definedName name="BExQI85V9TNLDJT5LTRZS10Y26SG" localSheetId="10" hidden="1">#REF!</definedName>
    <definedName name="BExQI85V9TNLDJT5LTRZS10Y26SG" localSheetId="7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hidden="1">#REF!</definedName>
    <definedName name="BExQIAPKHVEV8CU1L3TTHJW67FJ5" localSheetId="9" hidden="1">#REF!</definedName>
    <definedName name="BExQIAPKHVEV8CU1L3TTHJW67FJ5" localSheetId="6" hidden="1">#REF!</definedName>
    <definedName name="BExQIAPKHVEV8CU1L3TTHJW67FJ5" localSheetId="8" hidden="1">#REF!</definedName>
    <definedName name="BExQIAPKHVEV8CU1L3TTHJW67FJ5" localSheetId="10" hidden="1">#REF!</definedName>
    <definedName name="BExQIAPKHVEV8CU1L3TTHJW67FJ5" localSheetId="7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hidden="1">#REF!</definedName>
    <definedName name="BExQIBB4I3Z6AUU0HYV1DHRS13M4" localSheetId="9" hidden="1">#REF!</definedName>
    <definedName name="BExQIBB4I3Z6AUU0HYV1DHRS13M4" localSheetId="6" hidden="1">#REF!</definedName>
    <definedName name="BExQIBB4I3Z6AUU0HYV1DHRS13M4" localSheetId="8" hidden="1">#REF!</definedName>
    <definedName name="BExQIBB4I3Z6AUU0HYV1DHRS13M4" localSheetId="10" hidden="1">#REF!</definedName>
    <definedName name="BExQIBB4I3Z6AUU0HYV1DHRS13M4" localSheetId="7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hidden="1">#REF!</definedName>
    <definedName name="BExQIBWPAXU7HJZLKGJZY3EB7MIS" localSheetId="9" hidden="1">#REF!</definedName>
    <definedName name="BExQIBWPAXU7HJZLKGJZY3EB7MIS" localSheetId="6" hidden="1">#REF!</definedName>
    <definedName name="BExQIBWPAXU7HJZLKGJZY3EB7MIS" localSheetId="8" hidden="1">#REF!</definedName>
    <definedName name="BExQIBWPAXU7HJZLKGJZY3EB7MIS" localSheetId="10" hidden="1">#REF!</definedName>
    <definedName name="BExQIBWPAXU7HJZLKGJZY3EB7MIS" localSheetId="7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hidden="1">#REF!</definedName>
    <definedName name="BExQIM3J1Y2DOI3BDUM8WV3BMSIN" hidden="1">'[2]Reco Sheet for Fcast'!$F$9:$G$9</definedName>
    <definedName name="BExQIS8O6R36CI01XRY9ISM99TW9" localSheetId="9" hidden="1">#REF!</definedName>
    <definedName name="BExQIS8O6R36CI01XRY9ISM99TW9" localSheetId="6" hidden="1">#REF!</definedName>
    <definedName name="BExQIS8O6R36CI01XRY9ISM99TW9" localSheetId="8" hidden="1">#REF!</definedName>
    <definedName name="BExQIS8O6R36CI01XRY9ISM99TW9" localSheetId="10" hidden="1">#REF!</definedName>
    <definedName name="BExQIS8O6R36CI01XRY9ISM99TW9" localSheetId="7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hidden="1">#REF!</definedName>
    <definedName name="BExQIVJB9MJ25NDUHTCVMSODJY2C" localSheetId="9" hidden="1">#REF!</definedName>
    <definedName name="BExQIVJB9MJ25NDUHTCVMSODJY2C" localSheetId="6" hidden="1">#REF!</definedName>
    <definedName name="BExQIVJB9MJ25NDUHTCVMSODJY2C" localSheetId="8" hidden="1">#REF!</definedName>
    <definedName name="BExQIVJB9MJ25NDUHTCVMSODJY2C" localSheetId="10" hidden="1">#REF!</definedName>
    <definedName name="BExQIVJB9MJ25NDUHTCVMSODJY2C" localSheetId="7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hidden="1">#REF!</definedName>
    <definedName name="BExQJBF7LAX128WR7VTMJC88ZLPG" localSheetId="9" hidden="1">#REF!</definedName>
    <definedName name="BExQJBF7LAX128WR7VTMJC88ZLPG" localSheetId="6" hidden="1">#REF!</definedName>
    <definedName name="BExQJBF7LAX128WR7VTMJC88ZLPG" localSheetId="8" hidden="1">#REF!</definedName>
    <definedName name="BExQJBF7LAX128WR7VTMJC88ZLPG" localSheetId="10" hidden="1">#REF!</definedName>
    <definedName name="BExQJBF7LAX128WR7VTMJC88ZLPG" localSheetId="7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hidden="1">#REF!</definedName>
    <definedName name="BExQJEVCKX6KZHNCLYXY7D0MX5KN" localSheetId="9" hidden="1">#REF!</definedName>
    <definedName name="BExQJEVCKX6KZHNCLYXY7D0MX5KN" localSheetId="6" hidden="1">#REF!</definedName>
    <definedName name="BExQJEVCKX6KZHNCLYXY7D0MX5KN" localSheetId="8" hidden="1">#REF!</definedName>
    <definedName name="BExQJEVCKX6KZHNCLYXY7D0MX5KN" localSheetId="10" hidden="1">#REF!</definedName>
    <definedName name="BExQJEVCKX6KZHNCLYXY7D0MX5KN" localSheetId="7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hidden="1">#REF!</definedName>
    <definedName name="BExQJFBF3KAMSKYCE9AX0C3FDWJE" localSheetId="9" hidden="1">#REF!</definedName>
    <definedName name="BExQJFBF3KAMSKYCE9AX0C3FDWJE" localSheetId="8" hidden="1">#REF!</definedName>
    <definedName name="BExQJFBF3KAMSKYCE9AX0C3FDWJE" localSheetId="10" hidden="1">#REF!</definedName>
    <definedName name="BExQJFBF3KAMSKYCE9AX0C3FDWJE" localSheetId="7" hidden="1">#REF!</definedName>
    <definedName name="BExQJFBF3KAMSKYCE9AX0C3FDWJE" localSheetId="11" hidden="1">#REF!</definedName>
    <definedName name="BExQJFBF3KAMSKYCE9AX0C3FDWJE" localSheetId="12" hidden="1">#REF!</definedName>
    <definedName name="BExQJFBF3KAMSKYCE9AX0C3FDWJE" hidden="1">#REF!</definedName>
    <definedName name="BExQJIBC34O4SDXEWBX0XXJ9F93B" localSheetId="9" hidden="1">#REF!</definedName>
    <definedName name="BExQJIBC34O4SDXEWBX0XXJ9F93B" localSheetId="8" hidden="1">#REF!</definedName>
    <definedName name="BExQJIBC34O4SDXEWBX0XXJ9F93B" localSheetId="10" hidden="1">#REF!</definedName>
    <definedName name="BExQJIBC34O4SDXEWBX0XXJ9F93B" localSheetId="7" hidden="1">#REF!</definedName>
    <definedName name="BExQJIBC34O4SDXEWBX0XXJ9F93B" localSheetId="11" hidden="1">#REF!</definedName>
    <definedName name="BExQJIBC34O4SDXEWBX0XXJ9F93B" localSheetId="12" hidden="1">#REF!</definedName>
    <definedName name="BExQJIBC34O4SDXEWBX0XXJ9F93B" hidden="1">#REF!</definedName>
    <definedName name="BExQJJYSDX8B0J1QGF2HL071KKA3" localSheetId="9" hidden="1">#REF!</definedName>
    <definedName name="BExQJJYSDX8B0J1QGF2HL071KKA3" localSheetId="6" hidden="1">#REF!</definedName>
    <definedName name="BExQJJYSDX8B0J1QGF2HL071KKA3" localSheetId="8" hidden="1">#REF!</definedName>
    <definedName name="BExQJJYSDX8B0J1QGF2HL071KKA3" localSheetId="10" hidden="1">#REF!</definedName>
    <definedName name="BExQJJYSDX8B0J1QGF2HL071KKA3" localSheetId="7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hidden="1">#REF!</definedName>
    <definedName name="BExQJL0FR3OWBYI6TVYE6R6KPU28" localSheetId="9" hidden="1">#REF!</definedName>
    <definedName name="BExQJL0FR3OWBYI6TVYE6R6KPU28" localSheetId="8" hidden="1">#REF!</definedName>
    <definedName name="BExQJL0FR3OWBYI6TVYE6R6KPU28" localSheetId="10" hidden="1">#REF!</definedName>
    <definedName name="BExQJL0FR3OWBYI6TVYE6R6KPU28" localSheetId="7" hidden="1">#REF!</definedName>
    <definedName name="BExQJL0FR3OWBYI6TVYE6R6KPU28" localSheetId="11" hidden="1">#REF!</definedName>
    <definedName name="BExQJL0FR3OWBYI6TVYE6R6KPU28" localSheetId="12" hidden="1">#REF!</definedName>
    <definedName name="BExQJL0FR3OWBYI6TVYE6R6KPU28" hidden="1">#REF!</definedName>
    <definedName name="BExQK1HV6SQQ7CP8H8IUKI9TYXTD" localSheetId="9" hidden="1">#REF!</definedName>
    <definedName name="BExQK1HV6SQQ7CP8H8IUKI9TYXTD" localSheetId="6" hidden="1">#REF!</definedName>
    <definedName name="BExQK1HV6SQQ7CP8H8IUKI9TYXTD" localSheetId="8" hidden="1">#REF!</definedName>
    <definedName name="BExQK1HV6SQQ7CP8H8IUKI9TYXTD" localSheetId="10" hidden="1">#REF!</definedName>
    <definedName name="BExQK1HV6SQQ7CP8H8IUKI9TYXTD" localSheetId="7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hidden="1">#REF!</definedName>
    <definedName name="BExQK3LE5CSBW1E4H4KHW548FL2R" localSheetId="9" hidden="1">#REF!</definedName>
    <definedName name="BExQK3LE5CSBW1E4H4KHW548FL2R" localSheetId="6" hidden="1">#REF!</definedName>
    <definedName name="BExQK3LE5CSBW1E4H4KHW548FL2R" localSheetId="8" hidden="1">#REF!</definedName>
    <definedName name="BExQK3LE5CSBW1E4H4KHW548FL2R" localSheetId="10" hidden="1">#REF!</definedName>
    <definedName name="BExQK3LE5CSBW1E4H4KHW548FL2R" localSheetId="7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hidden="1">#REF!</definedName>
    <definedName name="BExQKG6LD6PLNDGNGO9DJXY865BR" localSheetId="9" hidden="1">#REF!</definedName>
    <definedName name="BExQKG6LD6PLNDGNGO9DJXY865BR" localSheetId="6" hidden="1">#REF!</definedName>
    <definedName name="BExQKG6LD6PLNDGNGO9DJXY865BR" localSheetId="8" hidden="1">#REF!</definedName>
    <definedName name="BExQKG6LD6PLNDGNGO9DJXY865BR" localSheetId="10" hidden="1">#REF!</definedName>
    <definedName name="BExQKG6LD6PLNDGNGO9DJXY865BR" localSheetId="7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hidden="1">#REF!</definedName>
    <definedName name="BExQLE1TOW3A287TQB0AVWENT8O1" localSheetId="9" hidden="1">#REF!</definedName>
    <definedName name="BExQLE1TOW3A287TQB0AVWENT8O1" localSheetId="6" hidden="1">#REF!</definedName>
    <definedName name="BExQLE1TOW3A287TQB0AVWENT8O1" localSheetId="8" hidden="1">#REF!</definedName>
    <definedName name="BExQLE1TOW3A287TQB0AVWENT8O1" localSheetId="10" hidden="1">#REF!</definedName>
    <definedName name="BExQLE1TOW3A287TQB0AVWENT8O1" localSheetId="7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hidden="1">#REF!</definedName>
    <definedName name="BExRYOYB4A3E5F6MTROY69LR0PMG" localSheetId="9" hidden="1">#REF!</definedName>
    <definedName name="BExRYOYB4A3E5F6MTROY69LR0PMG" localSheetId="6" hidden="1">#REF!</definedName>
    <definedName name="BExRYOYB4A3E5F6MTROY69LR0PMG" localSheetId="8" hidden="1">#REF!</definedName>
    <definedName name="BExRYOYB4A3E5F6MTROY69LR0PMG" localSheetId="10" hidden="1">#REF!</definedName>
    <definedName name="BExRYOYB4A3E5F6MTROY69LR0PMG" localSheetId="7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hidden="1">#REF!</definedName>
    <definedName name="BExRYZLA9EW71H4SXQR525S72LLP" localSheetId="9" hidden="1">#REF!</definedName>
    <definedName name="BExRYZLA9EW71H4SXQR525S72LLP" localSheetId="6" hidden="1">#REF!</definedName>
    <definedName name="BExRYZLA9EW71H4SXQR525S72LLP" localSheetId="8" hidden="1">#REF!</definedName>
    <definedName name="BExRYZLA9EW71H4SXQR525S72LLP" localSheetId="10" hidden="1">#REF!</definedName>
    <definedName name="BExRYZLA9EW71H4SXQR525S72LLP" localSheetId="7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hidden="1">#REF!</definedName>
    <definedName name="BExRZ66M8G9FQ0VFP077QSZBSOA5" localSheetId="9" hidden="1">#REF!</definedName>
    <definedName name="BExRZ66M8G9FQ0VFP077QSZBSOA5" localSheetId="6" hidden="1">#REF!</definedName>
    <definedName name="BExRZ66M8G9FQ0VFP077QSZBSOA5" localSheetId="8" hidden="1">#REF!</definedName>
    <definedName name="BExRZ66M8G9FQ0VFP077QSZBSOA5" localSheetId="10" hidden="1">#REF!</definedName>
    <definedName name="BExRZ66M8G9FQ0VFP077QSZBSOA5" localSheetId="7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hidden="1">#REF!</definedName>
    <definedName name="BExRZ8FMQQL46I8AQWU17LRNZD5T" localSheetId="9" hidden="1">#REF!</definedName>
    <definedName name="BExRZ8FMQQL46I8AQWU17LRNZD5T" localSheetId="6" hidden="1">#REF!</definedName>
    <definedName name="BExRZ8FMQQL46I8AQWU17LRNZD5T" localSheetId="8" hidden="1">#REF!</definedName>
    <definedName name="BExRZ8FMQQL46I8AQWU17LRNZD5T" localSheetId="10" hidden="1">#REF!</definedName>
    <definedName name="BExRZ8FMQQL46I8AQWU17LRNZD5T" localSheetId="7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hidden="1">#REF!</definedName>
    <definedName name="BExRZIRRIXRUMZ5GOO95S7460BMP" localSheetId="9" hidden="1">#REF!</definedName>
    <definedName name="BExRZIRRIXRUMZ5GOO95S7460BMP" localSheetId="6" hidden="1">#REF!</definedName>
    <definedName name="BExRZIRRIXRUMZ5GOO95S7460BMP" localSheetId="8" hidden="1">#REF!</definedName>
    <definedName name="BExRZIRRIXRUMZ5GOO95S7460BMP" localSheetId="10" hidden="1">#REF!</definedName>
    <definedName name="BExRZIRRIXRUMZ5GOO95S7460BMP" localSheetId="7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hidden="1">#REF!</definedName>
    <definedName name="BExRZK9RAHMM0ZLTNSK7A4LDC42D" localSheetId="9" hidden="1">#REF!</definedName>
    <definedName name="BExRZK9RAHMM0ZLTNSK7A4LDC42D" localSheetId="6" hidden="1">#REF!</definedName>
    <definedName name="BExRZK9RAHMM0ZLTNSK7A4LDC42D" localSheetId="8" hidden="1">#REF!</definedName>
    <definedName name="BExRZK9RAHMM0ZLTNSK7A4LDC42D" localSheetId="10" hidden="1">#REF!</definedName>
    <definedName name="BExRZK9RAHMM0ZLTNSK7A4LDC42D" localSheetId="7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hidden="1">#REF!</definedName>
    <definedName name="BExRZOGSR69INI6GAEPHDWSNK5Q4" localSheetId="9" hidden="1">#REF!</definedName>
    <definedName name="BExRZOGSR69INI6GAEPHDWSNK5Q4" localSheetId="6" hidden="1">#REF!</definedName>
    <definedName name="BExRZOGSR69INI6GAEPHDWSNK5Q4" localSheetId="8" hidden="1">#REF!</definedName>
    <definedName name="BExRZOGSR69INI6GAEPHDWSNK5Q4" localSheetId="10" hidden="1">#REF!</definedName>
    <definedName name="BExRZOGSR69INI6GAEPHDWSNK5Q4" localSheetId="7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hidden="1">#REF!</definedName>
    <definedName name="BExRZR0LVVK3899VBSAJ65GT2E3B" localSheetId="9" hidden="1">#REF!</definedName>
    <definedName name="BExRZR0LVVK3899VBSAJ65GT2E3B" localSheetId="8" hidden="1">#REF!</definedName>
    <definedName name="BExRZR0LVVK3899VBSAJ65GT2E3B" localSheetId="10" hidden="1">#REF!</definedName>
    <definedName name="BExRZR0LVVK3899VBSAJ65GT2E3B" localSheetId="7" hidden="1">#REF!</definedName>
    <definedName name="BExRZR0LVVK3899VBSAJ65GT2E3B" localSheetId="11" hidden="1">#REF!</definedName>
    <definedName name="BExRZR0LVVK3899VBSAJ65GT2E3B" localSheetId="12" hidden="1">#REF!</definedName>
    <definedName name="BExRZR0LVVK3899VBSAJ65GT2E3B" hidden="1">#REF!</definedName>
    <definedName name="BExS0ASQBKRTPDWFK0KUDFOS9LE5" localSheetId="9" hidden="1">#REF!</definedName>
    <definedName name="BExS0ASQBKRTPDWFK0KUDFOS9LE5" localSheetId="6" hidden="1">#REF!</definedName>
    <definedName name="BExS0ASQBKRTPDWFK0KUDFOS9LE5" localSheetId="8" hidden="1">#REF!</definedName>
    <definedName name="BExS0ASQBKRTPDWFK0KUDFOS9LE5" localSheetId="10" hidden="1">#REF!</definedName>
    <definedName name="BExS0ASQBKRTPDWFK0KUDFOS9LE5" localSheetId="7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hidden="1">#REF!</definedName>
    <definedName name="BExS0GHQUF6YT0RU3TKDEO8CSJYB" localSheetId="9" hidden="1">#REF!</definedName>
    <definedName name="BExS0GHQUF6YT0RU3TKDEO8CSJYB" localSheetId="6" hidden="1">#REF!</definedName>
    <definedName name="BExS0GHQUF6YT0RU3TKDEO8CSJYB" localSheetId="8" hidden="1">#REF!</definedName>
    <definedName name="BExS0GHQUF6YT0RU3TKDEO8CSJYB" localSheetId="10" hidden="1">#REF!</definedName>
    <definedName name="BExS0GHQUF6YT0RU3TKDEO8CSJYB" localSheetId="7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hidden="1">#REF!</definedName>
    <definedName name="BExS0JSDQ1GV78JIPV6TBXM2DTJL" hidden="1">'[3]Bud Mth'!$F$11:$G$11</definedName>
    <definedName name="BExS0K8IHC45I78DMZBOJ1P13KQA" localSheetId="9" hidden="1">#REF!</definedName>
    <definedName name="BExS0K8IHC45I78DMZBOJ1P13KQA" localSheetId="6" hidden="1">#REF!</definedName>
    <definedName name="BExS0K8IHC45I78DMZBOJ1P13KQA" localSheetId="8" hidden="1">#REF!</definedName>
    <definedName name="BExS0K8IHC45I78DMZBOJ1P13KQA" localSheetId="10" hidden="1">#REF!</definedName>
    <definedName name="BExS0K8IHC45I78DMZBOJ1P13KQA" localSheetId="7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hidden="1">#REF!</definedName>
    <definedName name="BExS0Y0TXR2USG630NHZPX10E48C" localSheetId="9" hidden="1">#REF!</definedName>
    <definedName name="BExS0Y0TXR2USG630NHZPX10E48C" localSheetId="8" hidden="1">#REF!</definedName>
    <definedName name="BExS0Y0TXR2USG630NHZPX10E48C" localSheetId="10" hidden="1">#REF!</definedName>
    <definedName name="BExS0Y0TXR2USG630NHZPX10E48C" localSheetId="7" hidden="1">#REF!</definedName>
    <definedName name="BExS0Y0TXR2USG630NHZPX10E48C" localSheetId="11" hidden="1">#REF!</definedName>
    <definedName name="BExS0Y0TXR2USG630NHZPX10E48C" localSheetId="12" hidden="1">#REF!</definedName>
    <definedName name="BExS0Y0TXR2USG630NHZPX10E48C" hidden="1">#REF!</definedName>
    <definedName name="BExS15IJV0WW662NXQUVT3FGP4ST" localSheetId="9" hidden="1">#REF!</definedName>
    <definedName name="BExS15IJV0WW662NXQUVT3FGP4ST" localSheetId="6" hidden="1">#REF!</definedName>
    <definedName name="BExS15IJV0WW662NXQUVT3FGP4ST" localSheetId="8" hidden="1">#REF!</definedName>
    <definedName name="BExS15IJV0WW662NXQUVT3FGP4ST" localSheetId="10" hidden="1">#REF!</definedName>
    <definedName name="BExS15IJV0WW662NXQUVT3FGP4ST" localSheetId="7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hidden="1">#REF!</definedName>
    <definedName name="BExS194110MR25BYJI3CJ2EGZ8XT" localSheetId="9" hidden="1">#REF!</definedName>
    <definedName name="BExS194110MR25BYJI3CJ2EGZ8XT" localSheetId="6" hidden="1">#REF!</definedName>
    <definedName name="BExS194110MR25BYJI3CJ2EGZ8XT" localSheetId="8" hidden="1">#REF!</definedName>
    <definedName name="BExS194110MR25BYJI3CJ2EGZ8XT" localSheetId="10" hidden="1">#REF!</definedName>
    <definedName name="BExS194110MR25BYJI3CJ2EGZ8XT" localSheetId="7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hidden="1">#REF!</definedName>
    <definedName name="BExS1BNVGNSGD4EP90QL8WXYWZ66" localSheetId="9" hidden="1">#REF!</definedName>
    <definedName name="BExS1BNVGNSGD4EP90QL8WXYWZ66" localSheetId="6" hidden="1">#REF!</definedName>
    <definedName name="BExS1BNVGNSGD4EP90QL8WXYWZ66" localSheetId="8" hidden="1">#REF!</definedName>
    <definedName name="BExS1BNVGNSGD4EP90QL8WXYWZ66" localSheetId="10" hidden="1">#REF!</definedName>
    <definedName name="BExS1BNVGNSGD4EP90QL8WXYWZ66" localSheetId="7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hidden="1">#REF!</definedName>
    <definedName name="BExS1JLP6G8LTXP9L7HYJSATYX0H" localSheetId="9" hidden="1">#REF!</definedName>
    <definedName name="BExS1JLP6G8LTXP9L7HYJSATYX0H" localSheetId="8" hidden="1">#REF!</definedName>
    <definedName name="BExS1JLP6G8LTXP9L7HYJSATYX0H" localSheetId="10" hidden="1">#REF!</definedName>
    <definedName name="BExS1JLP6G8LTXP9L7HYJSATYX0H" localSheetId="7" hidden="1">#REF!</definedName>
    <definedName name="BExS1JLP6G8LTXP9L7HYJSATYX0H" localSheetId="11" hidden="1">#REF!</definedName>
    <definedName name="BExS1JLP6G8LTXP9L7HYJSATYX0H" localSheetId="12" hidden="1">#REF!</definedName>
    <definedName name="BExS1JLP6G8LTXP9L7HYJSATYX0H" hidden="1">#REF!</definedName>
    <definedName name="BExS1UE39N6NCND7MAARSBWXS6HU" localSheetId="9" hidden="1">#REF!</definedName>
    <definedName name="BExS1UE39N6NCND7MAARSBWXS6HU" localSheetId="6" hidden="1">#REF!</definedName>
    <definedName name="BExS1UE39N6NCND7MAARSBWXS6HU" localSheetId="8" hidden="1">#REF!</definedName>
    <definedName name="BExS1UE39N6NCND7MAARSBWXS6HU" localSheetId="10" hidden="1">#REF!</definedName>
    <definedName name="BExS1UE39N6NCND7MAARSBWXS6HU" localSheetId="7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hidden="1">#REF!</definedName>
    <definedName name="BExS1VL8PBT2LUQ4ZEAPPFJ4XW2N" hidden="1">'[3]Bud Mth'!$F$7:$G$7</definedName>
    <definedName name="BExS226HTWL5WVC76MP5A1IBI8WD" localSheetId="9" hidden="1">#REF!</definedName>
    <definedName name="BExS226HTWL5WVC76MP5A1IBI8WD" localSheetId="6" hidden="1">#REF!</definedName>
    <definedName name="BExS226HTWL5WVC76MP5A1IBI8WD" localSheetId="8" hidden="1">#REF!</definedName>
    <definedName name="BExS226HTWL5WVC76MP5A1IBI8WD" localSheetId="10" hidden="1">#REF!</definedName>
    <definedName name="BExS226HTWL5WVC76MP5A1IBI8WD" localSheetId="7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hidden="1">#REF!</definedName>
    <definedName name="BExS26OI2QNNAH2WMDD95Z400048" localSheetId="9" hidden="1">#REF!</definedName>
    <definedName name="BExS26OI2QNNAH2WMDD95Z400048" localSheetId="6" hidden="1">#REF!</definedName>
    <definedName name="BExS26OI2QNNAH2WMDD95Z400048" localSheetId="8" hidden="1">#REF!</definedName>
    <definedName name="BExS26OI2QNNAH2WMDD95Z400048" localSheetId="10" hidden="1">#REF!</definedName>
    <definedName name="BExS26OI2QNNAH2WMDD95Z400048" localSheetId="7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hidden="1">#REF!</definedName>
    <definedName name="BExS2BH5B8XAQLRCALR1KDKIS6AP" hidden="1">'[3]Bud Mth'!$F$10:$G$10</definedName>
    <definedName name="BExS2DF6B4ZUF3VZLI4G6LJ3BF38" localSheetId="9" hidden="1">#REF!</definedName>
    <definedName name="BExS2DF6B4ZUF3VZLI4G6LJ3BF38" localSheetId="6" hidden="1">#REF!</definedName>
    <definedName name="BExS2DF6B4ZUF3VZLI4G6LJ3BF38" localSheetId="8" hidden="1">#REF!</definedName>
    <definedName name="BExS2DF6B4ZUF3VZLI4G6LJ3BF38" localSheetId="10" hidden="1">#REF!</definedName>
    <definedName name="BExS2DF6B4ZUF3VZLI4G6LJ3BF38" localSheetId="7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hidden="1">#REF!</definedName>
    <definedName name="BExS2QB5FS5LYTFYO4BROTWG3OV5" localSheetId="9" hidden="1">#REF!</definedName>
    <definedName name="BExS2QB5FS5LYTFYO4BROTWG3OV5" localSheetId="6" hidden="1">#REF!</definedName>
    <definedName name="BExS2QB5FS5LYTFYO4BROTWG3OV5" localSheetId="8" hidden="1">#REF!</definedName>
    <definedName name="BExS2QB5FS5LYTFYO4BROTWG3OV5" localSheetId="10" hidden="1">#REF!</definedName>
    <definedName name="BExS2QB5FS5LYTFYO4BROTWG3OV5" localSheetId="7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hidden="1">#REF!</definedName>
    <definedName name="BExS2TLU1HONYV6S3ZD9T12D7CIG" localSheetId="9" hidden="1">#REF!</definedName>
    <definedName name="BExS2TLU1HONYV6S3ZD9T12D7CIG" localSheetId="6" hidden="1">#REF!</definedName>
    <definedName name="BExS2TLU1HONYV6S3ZD9T12D7CIG" localSheetId="8" hidden="1">#REF!</definedName>
    <definedName name="BExS2TLU1HONYV6S3ZD9T12D7CIG" localSheetId="10" hidden="1">#REF!</definedName>
    <definedName name="BExS2TLU1HONYV6S3ZD9T12D7CIG" localSheetId="7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hidden="1">#REF!</definedName>
    <definedName name="BExS318UV9I2FXPQQWUKKX00QLPJ" localSheetId="9" hidden="1">#REF!</definedName>
    <definedName name="BExS318UV9I2FXPQQWUKKX00QLPJ" localSheetId="6" hidden="1">#REF!</definedName>
    <definedName name="BExS318UV9I2FXPQQWUKKX00QLPJ" localSheetId="8" hidden="1">#REF!</definedName>
    <definedName name="BExS318UV9I2FXPQQWUKKX00QLPJ" localSheetId="10" hidden="1">#REF!</definedName>
    <definedName name="BExS318UV9I2FXPQQWUKKX00QLPJ" localSheetId="7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hidden="1">#REF!</definedName>
    <definedName name="BExS3FMRX3LHIDMNRZT9X7Q9I9B2" localSheetId="9" hidden="1">#REF!</definedName>
    <definedName name="BExS3FMRX3LHIDMNRZT9X7Q9I9B2" localSheetId="8" hidden="1">#REF!</definedName>
    <definedName name="BExS3FMRX3LHIDMNRZT9X7Q9I9B2" localSheetId="10" hidden="1">#REF!</definedName>
    <definedName name="BExS3FMRX3LHIDMNRZT9X7Q9I9B2" localSheetId="7" hidden="1">#REF!</definedName>
    <definedName name="BExS3FMRX3LHIDMNRZT9X7Q9I9B2" localSheetId="11" hidden="1">#REF!</definedName>
    <definedName name="BExS3FMRX3LHIDMNRZT9X7Q9I9B2" localSheetId="12" hidden="1">#REF!</definedName>
    <definedName name="BExS3FMRX3LHIDMNRZT9X7Q9I9B2" hidden="1">#REF!</definedName>
    <definedName name="BExS3LBS0SMTHALVM4NRI1BAV1NP" localSheetId="9" hidden="1">#REF!</definedName>
    <definedName name="BExS3LBS0SMTHALVM4NRI1BAV1NP" localSheetId="6" hidden="1">#REF!</definedName>
    <definedName name="BExS3LBS0SMTHALVM4NRI1BAV1NP" localSheetId="8" hidden="1">#REF!</definedName>
    <definedName name="BExS3LBS0SMTHALVM4NRI1BAV1NP" localSheetId="10" hidden="1">#REF!</definedName>
    <definedName name="BExS3LBS0SMTHALVM4NRI1BAV1NP" localSheetId="7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hidden="1">#REF!</definedName>
    <definedName name="BExS3MTQ75VBXDGEBURP6YT8RROE" localSheetId="9" hidden="1">#REF!</definedName>
    <definedName name="BExS3MTQ75VBXDGEBURP6YT8RROE" localSheetId="6" hidden="1">#REF!</definedName>
    <definedName name="BExS3MTQ75VBXDGEBURP6YT8RROE" localSheetId="8" hidden="1">#REF!</definedName>
    <definedName name="BExS3MTQ75VBXDGEBURP6YT8RROE" localSheetId="10" hidden="1">#REF!</definedName>
    <definedName name="BExS3MTQ75VBXDGEBURP6YT8RROE" localSheetId="7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hidden="1">#REF!</definedName>
    <definedName name="BExS3OMGYO0DFN5186UFKEXZ2RX3" localSheetId="9" hidden="1">#REF!</definedName>
    <definedName name="BExS3OMGYO0DFN5186UFKEXZ2RX3" localSheetId="6" hidden="1">#REF!</definedName>
    <definedName name="BExS3OMGYO0DFN5186UFKEXZ2RX3" localSheetId="8" hidden="1">#REF!</definedName>
    <definedName name="BExS3OMGYO0DFN5186UFKEXZ2RX3" localSheetId="10" hidden="1">#REF!</definedName>
    <definedName name="BExS3OMGYO0DFN5186UFKEXZ2RX3" localSheetId="7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hidden="1">#REF!</definedName>
    <definedName name="BExS3SDERJ27OER67TIGOVZU13A2" localSheetId="9" hidden="1">#REF!</definedName>
    <definedName name="BExS3SDERJ27OER67TIGOVZU13A2" localSheetId="6" hidden="1">#REF!</definedName>
    <definedName name="BExS3SDERJ27OER67TIGOVZU13A2" localSheetId="8" hidden="1">#REF!</definedName>
    <definedName name="BExS3SDERJ27OER67TIGOVZU13A2" localSheetId="10" hidden="1">#REF!</definedName>
    <definedName name="BExS3SDERJ27OER67TIGOVZU13A2" localSheetId="7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hidden="1">#REF!</definedName>
    <definedName name="BExS3UX1ERFTYXVGC6682ZMBEGZS" localSheetId="9" hidden="1">#REF!</definedName>
    <definedName name="BExS3UX1ERFTYXVGC6682ZMBEGZS" localSheetId="8" hidden="1">#REF!</definedName>
    <definedName name="BExS3UX1ERFTYXVGC6682ZMBEGZS" localSheetId="10" hidden="1">#REF!</definedName>
    <definedName name="BExS3UX1ERFTYXVGC6682ZMBEGZS" localSheetId="7" hidden="1">#REF!</definedName>
    <definedName name="BExS3UX1ERFTYXVGC6682ZMBEGZS" localSheetId="11" hidden="1">#REF!</definedName>
    <definedName name="BExS3UX1ERFTYXVGC6682ZMBEGZS" localSheetId="12" hidden="1">#REF!</definedName>
    <definedName name="BExS3UX1ERFTYXVGC6682ZMBEGZS" hidden="1">#REF!</definedName>
    <definedName name="BExS46R5WDNU5KL04FKY5LHJUCB8" localSheetId="9" hidden="1">#REF!</definedName>
    <definedName name="BExS46R5WDNU5KL04FKY5LHJUCB8" localSheetId="6" hidden="1">#REF!</definedName>
    <definedName name="BExS46R5WDNU5KL04FKY5LHJUCB8" localSheetId="8" hidden="1">#REF!</definedName>
    <definedName name="BExS46R5WDNU5KL04FKY5LHJUCB8" localSheetId="10" hidden="1">#REF!</definedName>
    <definedName name="BExS46R5WDNU5KL04FKY5LHJUCB8" localSheetId="7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hidden="1">#REF!</definedName>
    <definedName name="BExS4ASWKM93XA275AXHYP8AG6SU" localSheetId="9" hidden="1">#REF!</definedName>
    <definedName name="BExS4ASWKM93XA275AXHYP8AG6SU" localSheetId="6" hidden="1">#REF!</definedName>
    <definedName name="BExS4ASWKM93XA275AXHYP8AG6SU" localSheetId="8" hidden="1">#REF!</definedName>
    <definedName name="BExS4ASWKM93XA275AXHYP8AG6SU" localSheetId="10" hidden="1">#REF!</definedName>
    <definedName name="BExS4ASWKM93XA275AXHYP8AG6SU" localSheetId="7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hidden="1">#REF!</definedName>
    <definedName name="BExS4JN3Y6SVBKILQK0R9HS45Y52" localSheetId="9" hidden="1">#REF!</definedName>
    <definedName name="BExS4JN3Y6SVBKILQK0R9HS45Y52" localSheetId="6" hidden="1">#REF!</definedName>
    <definedName name="BExS4JN3Y6SVBKILQK0R9HS45Y52" localSheetId="8" hidden="1">#REF!</definedName>
    <definedName name="BExS4JN3Y6SVBKILQK0R9HS45Y52" localSheetId="10" hidden="1">#REF!</definedName>
    <definedName name="BExS4JN3Y6SVBKILQK0R9HS45Y52" localSheetId="7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hidden="1">#REF!</definedName>
    <definedName name="BExS4LQMUTP91FH4M5NM9Y7L6XN6" localSheetId="9" hidden="1">#REF!</definedName>
    <definedName name="BExS4LQMUTP91FH4M5NM9Y7L6XN6" localSheetId="8" hidden="1">#REF!</definedName>
    <definedName name="BExS4LQMUTP91FH4M5NM9Y7L6XN6" localSheetId="10" hidden="1">#REF!</definedName>
    <definedName name="BExS4LQMUTP91FH4M5NM9Y7L6XN6" localSheetId="7" hidden="1">#REF!</definedName>
    <definedName name="BExS4LQMUTP91FH4M5NM9Y7L6XN6" localSheetId="11" hidden="1">#REF!</definedName>
    <definedName name="BExS4LQMUTP91FH4M5NM9Y7L6XN6" localSheetId="12" hidden="1">#REF!</definedName>
    <definedName name="BExS4LQMUTP91FH4M5NM9Y7L6XN6" hidden="1">#REF!</definedName>
    <definedName name="BExS4P6S41O6Z6BED77U3GD9PNH1" localSheetId="9" hidden="1">#REF!</definedName>
    <definedName name="BExS4P6S41O6Z6BED77U3GD9PNH1" localSheetId="6" hidden="1">#REF!</definedName>
    <definedName name="BExS4P6S41O6Z6BED77U3GD9PNH1" localSheetId="8" hidden="1">#REF!</definedName>
    <definedName name="BExS4P6S41O6Z6BED77U3GD9PNH1" localSheetId="10" hidden="1">#REF!</definedName>
    <definedName name="BExS4P6S41O6Z6BED77U3GD9PNH1" localSheetId="7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hidden="1">#REF!</definedName>
    <definedName name="BExS51H0N51UT0FZOPZRCF1GU063" localSheetId="9" hidden="1">#REF!</definedName>
    <definedName name="BExS51H0N51UT0FZOPZRCF1GU063" localSheetId="6" hidden="1">#REF!</definedName>
    <definedName name="BExS51H0N51UT0FZOPZRCF1GU063" localSheetId="8" hidden="1">#REF!</definedName>
    <definedName name="BExS51H0N51UT0FZOPZRCF1GU063" localSheetId="10" hidden="1">#REF!</definedName>
    <definedName name="BExS51H0N51UT0FZOPZRCF1GU063" localSheetId="7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hidden="1">#REF!</definedName>
    <definedName name="BExS54X72TJFC41FJK72MLRR2OO7" localSheetId="9" hidden="1">#REF!</definedName>
    <definedName name="BExS54X72TJFC41FJK72MLRR2OO7" localSheetId="6" hidden="1">#REF!</definedName>
    <definedName name="BExS54X72TJFC41FJK72MLRR2OO7" localSheetId="8" hidden="1">#REF!</definedName>
    <definedName name="BExS54X72TJFC41FJK72MLRR2OO7" localSheetId="10" hidden="1">#REF!</definedName>
    <definedName name="BExS54X72TJFC41FJK72MLRR2OO7" localSheetId="7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hidden="1">#REF!</definedName>
    <definedName name="BExS59F0PA1V2ZC7S5TN6IT41SXP" localSheetId="9" hidden="1">#REF!</definedName>
    <definedName name="BExS59F0PA1V2ZC7S5TN6IT41SXP" localSheetId="6" hidden="1">#REF!</definedName>
    <definedName name="BExS59F0PA1V2ZC7S5TN6IT41SXP" localSheetId="8" hidden="1">#REF!</definedName>
    <definedName name="BExS59F0PA1V2ZC7S5TN6IT41SXP" localSheetId="10" hidden="1">#REF!</definedName>
    <definedName name="BExS59F0PA1V2ZC7S5TN6IT41SXP" localSheetId="7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hidden="1">#REF!</definedName>
    <definedName name="BExS5L3TGB8JVW9ROYWTKYTUPW27" localSheetId="9" hidden="1">#REF!</definedName>
    <definedName name="BExS5L3TGB8JVW9ROYWTKYTUPW27" localSheetId="6" hidden="1">#REF!</definedName>
    <definedName name="BExS5L3TGB8JVW9ROYWTKYTUPW27" localSheetId="8" hidden="1">#REF!</definedName>
    <definedName name="BExS5L3TGB8JVW9ROYWTKYTUPW27" localSheetId="10" hidden="1">#REF!</definedName>
    <definedName name="BExS5L3TGB8JVW9ROYWTKYTUPW27" localSheetId="7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hidden="1">#REF!</definedName>
    <definedName name="BExS5TCGLYOBBY10G49VWHGM40DJ" localSheetId="9" hidden="1">#REF!</definedName>
    <definedName name="BExS5TCGLYOBBY10G49VWHGM40DJ" localSheetId="8" hidden="1">#REF!</definedName>
    <definedName name="BExS5TCGLYOBBY10G49VWHGM40DJ" localSheetId="10" hidden="1">#REF!</definedName>
    <definedName name="BExS5TCGLYOBBY10G49VWHGM40DJ" localSheetId="7" hidden="1">#REF!</definedName>
    <definedName name="BExS5TCGLYOBBY10G49VWHGM40DJ" localSheetId="11" hidden="1">#REF!</definedName>
    <definedName name="BExS5TCGLYOBBY10G49VWHGM40DJ" localSheetId="12" hidden="1">#REF!</definedName>
    <definedName name="BExS5TCGLYOBBY10G49VWHGM40DJ" hidden="1">#REF!</definedName>
    <definedName name="BExS6GKQ96EHVLYWNJDWXZXUZW90" localSheetId="9" hidden="1">#REF!</definedName>
    <definedName name="BExS6GKQ96EHVLYWNJDWXZXUZW90" localSheetId="6" hidden="1">#REF!</definedName>
    <definedName name="BExS6GKQ96EHVLYWNJDWXZXUZW90" localSheetId="8" hidden="1">#REF!</definedName>
    <definedName name="BExS6GKQ96EHVLYWNJDWXZXUZW90" localSheetId="10" hidden="1">#REF!</definedName>
    <definedName name="BExS6GKQ96EHVLYWNJDWXZXUZW90" localSheetId="7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hidden="1">#REF!</definedName>
    <definedName name="BExS6ITKSZFRR01YD5B0F676SYN7" localSheetId="9" hidden="1">#REF!</definedName>
    <definedName name="BExS6ITKSZFRR01YD5B0F676SYN7" localSheetId="6" hidden="1">#REF!</definedName>
    <definedName name="BExS6ITKSZFRR01YD5B0F676SYN7" localSheetId="8" hidden="1">#REF!</definedName>
    <definedName name="BExS6ITKSZFRR01YD5B0F676SYN7" localSheetId="10" hidden="1">#REF!</definedName>
    <definedName name="BExS6ITKSZFRR01YD5B0F676SYN7" localSheetId="7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hidden="1">#REF!</definedName>
    <definedName name="BExS6N0LI574IAC89EFW6CLTCQ33" localSheetId="9" hidden="1">#REF!</definedName>
    <definedName name="BExS6N0LI574IAC89EFW6CLTCQ33" localSheetId="6" hidden="1">#REF!</definedName>
    <definedName name="BExS6N0LI574IAC89EFW6CLTCQ33" localSheetId="8" hidden="1">#REF!</definedName>
    <definedName name="BExS6N0LI574IAC89EFW6CLTCQ33" localSheetId="10" hidden="1">#REF!</definedName>
    <definedName name="BExS6N0LI574IAC89EFW6CLTCQ33" localSheetId="7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hidden="1">#REF!</definedName>
    <definedName name="BExS6WRDBF3ST86ZOBBUL3GTCR11" localSheetId="9" hidden="1">#REF!</definedName>
    <definedName name="BExS6WRDBF3ST86ZOBBUL3GTCR11" localSheetId="6" hidden="1">#REF!</definedName>
    <definedName name="BExS6WRDBF3ST86ZOBBUL3GTCR11" localSheetId="8" hidden="1">#REF!</definedName>
    <definedName name="BExS6WRDBF3ST86ZOBBUL3GTCR11" localSheetId="10" hidden="1">#REF!</definedName>
    <definedName name="BExS6WRDBF3ST86ZOBBUL3GTCR11" localSheetId="7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hidden="1">#REF!</definedName>
    <definedName name="BExS6XNRKR0C3MTA0LV5B60UB908" localSheetId="9" hidden="1">#REF!</definedName>
    <definedName name="BExS6XNRKR0C3MTA0LV5B60UB908" localSheetId="6" hidden="1">#REF!</definedName>
    <definedName name="BExS6XNRKR0C3MTA0LV5B60UB908" localSheetId="8" hidden="1">#REF!</definedName>
    <definedName name="BExS6XNRKR0C3MTA0LV5B60UB908" localSheetId="10" hidden="1">#REF!</definedName>
    <definedName name="BExS6XNRKR0C3MTA0LV5B60UB908" localSheetId="7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hidden="1">#REF!</definedName>
    <definedName name="BExS7CSJZR2R51S2LFXJ1OO82L9R" hidden="1">'[3]Bud Mth'!$L$6:$M$11</definedName>
    <definedName name="BExS7TKQYLRZGM93UY3ZJZJBQNFJ" localSheetId="9" hidden="1">#REF!</definedName>
    <definedName name="BExS7TKQYLRZGM93UY3ZJZJBQNFJ" localSheetId="6" hidden="1">#REF!</definedName>
    <definedName name="BExS7TKQYLRZGM93UY3ZJZJBQNFJ" localSheetId="8" hidden="1">#REF!</definedName>
    <definedName name="BExS7TKQYLRZGM93UY3ZJZJBQNFJ" localSheetId="10" hidden="1">#REF!</definedName>
    <definedName name="BExS7TKQYLRZGM93UY3ZJZJBQNFJ" localSheetId="7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hidden="1">#REF!</definedName>
    <definedName name="BExS7Y2LNGVHSIBKC7C3R6X4LDR6" localSheetId="9" hidden="1">#REF!</definedName>
    <definedName name="BExS7Y2LNGVHSIBKC7C3R6X4LDR6" localSheetId="6" hidden="1">#REF!</definedName>
    <definedName name="BExS7Y2LNGVHSIBKC7C3R6X4LDR6" localSheetId="8" hidden="1">#REF!</definedName>
    <definedName name="BExS7Y2LNGVHSIBKC7C3R6X4LDR6" localSheetId="10" hidden="1">#REF!</definedName>
    <definedName name="BExS7Y2LNGVHSIBKC7C3R6X4LDR6" localSheetId="7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hidden="1">#REF!</definedName>
    <definedName name="BExS7YDEJWVULTHX3SF8FS5KQAPB" localSheetId="9" hidden="1">#REF!</definedName>
    <definedName name="BExS7YDEJWVULTHX3SF8FS5KQAPB" localSheetId="8" hidden="1">#REF!</definedName>
    <definedName name="BExS7YDEJWVULTHX3SF8FS5KQAPB" localSheetId="10" hidden="1">#REF!</definedName>
    <definedName name="BExS7YDEJWVULTHX3SF8FS5KQAPB" localSheetId="7" hidden="1">#REF!</definedName>
    <definedName name="BExS7YDEJWVULTHX3SF8FS5KQAPB" localSheetId="11" hidden="1">#REF!</definedName>
    <definedName name="BExS7YDEJWVULTHX3SF8FS5KQAPB" localSheetId="12" hidden="1">#REF!</definedName>
    <definedName name="BExS7YDEJWVULTHX3SF8FS5KQAPB" hidden="1">#REF!</definedName>
    <definedName name="BExS81TE0EY44Y3W2M4Z4MGNP5OM" localSheetId="9" hidden="1">#REF!</definedName>
    <definedName name="BExS81TE0EY44Y3W2M4Z4MGNP5OM" localSheetId="6" hidden="1">#REF!</definedName>
    <definedName name="BExS81TE0EY44Y3W2M4Z4MGNP5OM" localSheetId="8" hidden="1">#REF!</definedName>
    <definedName name="BExS81TE0EY44Y3W2M4Z4MGNP5OM" localSheetId="10" hidden="1">#REF!</definedName>
    <definedName name="BExS81TE0EY44Y3W2M4Z4MGNP5OM" localSheetId="7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hidden="1">#REF!</definedName>
    <definedName name="BExS81YPDZDVJJVS15HV2HDXAC3Y" localSheetId="9" hidden="1">#REF!</definedName>
    <definedName name="BExS81YPDZDVJJVS15HV2HDXAC3Y" localSheetId="6" hidden="1">#REF!</definedName>
    <definedName name="BExS81YPDZDVJJVS15HV2HDXAC3Y" localSheetId="8" hidden="1">#REF!</definedName>
    <definedName name="BExS81YPDZDVJJVS15HV2HDXAC3Y" localSheetId="10" hidden="1">#REF!</definedName>
    <definedName name="BExS81YPDZDVJJVS15HV2HDXAC3Y" localSheetId="7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hidden="1">#REF!</definedName>
    <definedName name="BExS82PRVNUTEKQZS56YT2DVF6C2" localSheetId="9" hidden="1">#REF!</definedName>
    <definedName name="BExS82PRVNUTEKQZS56YT2DVF6C2" localSheetId="6" hidden="1">#REF!</definedName>
    <definedName name="BExS82PRVNUTEKQZS56YT2DVF6C2" localSheetId="8" hidden="1">#REF!</definedName>
    <definedName name="BExS82PRVNUTEKQZS56YT2DVF6C2" localSheetId="10" hidden="1">#REF!</definedName>
    <definedName name="BExS82PRVNUTEKQZS56YT2DVF6C2" localSheetId="7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hidden="1">#REF!</definedName>
    <definedName name="BExS8BPG5A0GR5AO1U951NDGGR0L" localSheetId="9" hidden="1">#REF!</definedName>
    <definedName name="BExS8BPG5A0GR5AO1U951NDGGR0L" localSheetId="6" hidden="1">#REF!</definedName>
    <definedName name="BExS8BPG5A0GR5AO1U951NDGGR0L" localSheetId="8" hidden="1">#REF!</definedName>
    <definedName name="BExS8BPG5A0GR5AO1U951NDGGR0L" localSheetId="10" hidden="1">#REF!</definedName>
    <definedName name="BExS8BPG5A0GR5AO1U951NDGGR0L" localSheetId="7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hidden="1">#REF!</definedName>
    <definedName name="BExS8FR1778VV7DHWQTG4B927FMB" localSheetId="9" hidden="1">#REF!</definedName>
    <definedName name="BExS8FR1778VV7DHWQTG4B927FMB" localSheetId="6" hidden="1">#REF!</definedName>
    <definedName name="BExS8FR1778VV7DHWQTG4B927FMB" localSheetId="8" hidden="1">#REF!</definedName>
    <definedName name="BExS8FR1778VV7DHWQTG4B927FMB" localSheetId="10" hidden="1">#REF!</definedName>
    <definedName name="BExS8FR1778VV7DHWQTG4B927FMB" localSheetId="7" hidden="1">#REF!</definedName>
    <definedName name="BExS8FR1778VV7DHWQTG4B927FMB" localSheetId="11" hidden="1">#REF!</definedName>
    <definedName name="BExS8FR1778VV7DHWQTG4B927FMB" localSheetId="12" hidden="1">#REF!</definedName>
    <definedName name="BExS8FR1778VV7DHWQTG4B927FMB" hidden="1">#REF!</definedName>
    <definedName name="BExS8GSUS17UY50TEM2AWF36BR9Z" localSheetId="9" hidden="1">#REF!</definedName>
    <definedName name="BExS8GSUS17UY50TEM2AWF36BR9Z" localSheetId="6" hidden="1">#REF!</definedName>
    <definedName name="BExS8GSUS17UY50TEM2AWF36BR9Z" localSheetId="8" hidden="1">#REF!</definedName>
    <definedName name="BExS8GSUS17UY50TEM2AWF36BR9Z" localSheetId="10" hidden="1">#REF!</definedName>
    <definedName name="BExS8GSUS17UY50TEM2AWF36BR9Z" localSheetId="7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hidden="1">#REF!</definedName>
    <definedName name="BExS8HJRBVG0XI6PWA9KTMJZMQXK" localSheetId="9" hidden="1">#REF!</definedName>
    <definedName name="BExS8HJRBVG0XI6PWA9KTMJZMQXK" localSheetId="6" hidden="1">#REF!</definedName>
    <definedName name="BExS8HJRBVG0XI6PWA9KTMJZMQXK" localSheetId="8" hidden="1">#REF!</definedName>
    <definedName name="BExS8HJRBVG0XI6PWA9KTMJZMQXK" localSheetId="10" hidden="1">#REF!</definedName>
    <definedName name="BExS8HJRBVG0XI6PWA9KTMJZMQXK" localSheetId="7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hidden="1">#REF!</definedName>
    <definedName name="BExS8R51C8RM2FS6V6IRTYO9GA4A" localSheetId="9" hidden="1">#REF!</definedName>
    <definedName name="BExS8R51C8RM2FS6V6IRTYO9GA4A" localSheetId="6" hidden="1">#REF!</definedName>
    <definedName name="BExS8R51C8RM2FS6V6IRTYO9GA4A" localSheetId="8" hidden="1">#REF!</definedName>
    <definedName name="BExS8R51C8RM2FS6V6IRTYO9GA4A" localSheetId="10" hidden="1">#REF!</definedName>
    <definedName name="BExS8R51C8RM2FS6V6IRTYO9GA4A" localSheetId="7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hidden="1">#REF!</definedName>
    <definedName name="BExS8WDX408F60MH1X9B9UZ2H4R7" localSheetId="9" hidden="1">#REF!</definedName>
    <definedName name="BExS8WDX408F60MH1X9B9UZ2H4R7" localSheetId="6" hidden="1">#REF!</definedName>
    <definedName name="BExS8WDX408F60MH1X9B9UZ2H4R7" localSheetId="8" hidden="1">#REF!</definedName>
    <definedName name="BExS8WDX408F60MH1X9B9UZ2H4R7" localSheetId="10" hidden="1">#REF!</definedName>
    <definedName name="BExS8WDX408F60MH1X9B9UZ2H4R7" localSheetId="7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hidden="1">#REF!</definedName>
    <definedName name="BExS8Z2W2QEC3MH0BZIYLDFQNUIP" localSheetId="9" hidden="1">#REF!</definedName>
    <definedName name="BExS8Z2W2QEC3MH0BZIYLDFQNUIP" localSheetId="6" hidden="1">#REF!</definedName>
    <definedName name="BExS8Z2W2QEC3MH0BZIYLDFQNUIP" localSheetId="8" hidden="1">#REF!</definedName>
    <definedName name="BExS8Z2W2QEC3MH0BZIYLDFQNUIP" localSheetId="10" hidden="1">#REF!</definedName>
    <definedName name="BExS8Z2W2QEC3MH0BZIYLDFQNUIP" localSheetId="7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hidden="1">#REF!</definedName>
    <definedName name="BExS92DKGRFFCIA9C0IXDOLO57EP" localSheetId="9" hidden="1">#REF!</definedName>
    <definedName name="BExS92DKGRFFCIA9C0IXDOLO57EP" localSheetId="6" hidden="1">#REF!</definedName>
    <definedName name="BExS92DKGRFFCIA9C0IXDOLO57EP" localSheetId="8" hidden="1">#REF!</definedName>
    <definedName name="BExS92DKGRFFCIA9C0IXDOLO57EP" localSheetId="10" hidden="1">#REF!</definedName>
    <definedName name="BExS92DKGRFFCIA9C0IXDOLO57EP" localSheetId="7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hidden="1">#REF!</definedName>
    <definedName name="BExS98OB4321YCHLCQ022PXKTT2W" localSheetId="9" hidden="1">#REF!</definedName>
    <definedName name="BExS98OB4321YCHLCQ022PXKTT2W" localSheetId="6" hidden="1">#REF!</definedName>
    <definedName name="BExS98OB4321YCHLCQ022PXKTT2W" localSheetId="8" hidden="1">#REF!</definedName>
    <definedName name="BExS98OB4321YCHLCQ022PXKTT2W" localSheetId="10" hidden="1">#REF!</definedName>
    <definedName name="BExS98OB4321YCHLCQ022PXKTT2W" localSheetId="7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hidden="1">#REF!</definedName>
    <definedName name="BExS9C9N8GFISC6HUERJ0EI06GB2" localSheetId="9" hidden="1">#REF!</definedName>
    <definedName name="BExS9C9N8GFISC6HUERJ0EI06GB2" localSheetId="6" hidden="1">#REF!</definedName>
    <definedName name="BExS9C9N8GFISC6HUERJ0EI06GB2" localSheetId="8" hidden="1">#REF!</definedName>
    <definedName name="BExS9C9N8GFISC6HUERJ0EI06GB2" localSheetId="10" hidden="1">#REF!</definedName>
    <definedName name="BExS9C9N8GFISC6HUERJ0EI06GB2" localSheetId="7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hidden="1">#REF!</definedName>
    <definedName name="BExS9DX13CACP3J8JDREK30JB1SQ" localSheetId="9" hidden="1">#REF!</definedName>
    <definedName name="BExS9DX13CACP3J8JDREK30JB1SQ" localSheetId="6" hidden="1">#REF!</definedName>
    <definedName name="BExS9DX13CACP3J8JDREK30JB1SQ" localSheetId="8" hidden="1">#REF!</definedName>
    <definedName name="BExS9DX13CACP3J8JDREK30JB1SQ" localSheetId="10" hidden="1">#REF!</definedName>
    <definedName name="BExS9DX13CACP3J8JDREK30JB1SQ" localSheetId="7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hidden="1">#REF!</definedName>
    <definedName name="BExS9FPRS2KRRCS33SE6WFNF5GYL" localSheetId="9" hidden="1">#REF!</definedName>
    <definedName name="BExS9FPRS2KRRCS33SE6WFNF5GYL" localSheetId="6" hidden="1">#REF!</definedName>
    <definedName name="BExS9FPRS2KRRCS33SE6WFNF5GYL" localSheetId="8" hidden="1">#REF!</definedName>
    <definedName name="BExS9FPRS2KRRCS33SE6WFNF5GYL" localSheetId="10" hidden="1">#REF!</definedName>
    <definedName name="BExS9FPRS2KRRCS33SE6WFNF5GYL" localSheetId="7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hidden="1">#REF!</definedName>
    <definedName name="BExS9J0H1OEIBQPBIZ5V8BHOVD38" localSheetId="9" hidden="1">#REF!</definedName>
    <definedName name="BExS9J0H1OEIBQPBIZ5V8BHOVD38" localSheetId="8" hidden="1">#REF!</definedName>
    <definedName name="BExS9J0H1OEIBQPBIZ5V8BHOVD38" localSheetId="10" hidden="1">#REF!</definedName>
    <definedName name="BExS9J0H1OEIBQPBIZ5V8BHOVD38" localSheetId="7" hidden="1">#REF!</definedName>
    <definedName name="BExS9J0H1OEIBQPBIZ5V8BHOVD38" localSheetId="11" hidden="1">#REF!</definedName>
    <definedName name="BExS9J0H1OEIBQPBIZ5V8BHOVD38" localSheetId="12" hidden="1">#REF!</definedName>
    <definedName name="BExS9J0H1OEIBQPBIZ5V8BHOVD38" hidden="1">#REF!</definedName>
    <definedName name="BExS9WI0A6PSEB8N9GPXF2Z7MWHM" localSheetId="9" hidden="1">#REF!</definedName>
    <definedName name="BExS9WI0A6PSEB8N9GPXF2Z7MWHM" localSheetId="6" hidden="1">#REF!</definedName>
    <definedName name="BExS9WI0A6PSEB8N9GPXF2Z7MWHM" localSheetId="8" hidden="1">#REF!</definedName>
    <definedName name="BExS9WI0A6PSEB8N9GPXF2Z7MWHM" localSheetId="10" hidden="1">#REF!</definedName>
    <definedName name="BExS9WI0A6PSEB8N9GPXF2Z7MWHM" localSheetId="7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hidden="1">#REF!</definedName>
    <definedName name="BExSA1QQVF4PNV7K3S1BMNPN0TK8" localSheetId="9" hidden="1">#REF!</definedName>
    <definedName name="BExSA1QQVF4PNV7K3S1BMNPN0TK8" localSheetId="8" hidden="1">#REF!</definedName>
    <definedName name="BExSA1QQVF4PNV7K3S1BMNPN0TK8" localSheetId="10" hidden="1">#REF!</definedName>
    <definedName name="BExSA1QQVF4PNV7K3S1BMNPN0TK8" localSheetId="7" hidden="1">#REF!</definedName>
    <definedName name="BExSA1QQVF4PNV7K3S1BMNPN0TK8" localSheetId="11" hidden="1">#REF!</definedName>
    <definedName name="BExSA1QQVF4PNV7K3S1BMNPN0TK8" localSheetId="12" hidden="1">#REF!</definedName>
    <definedName name="BExSA1QQVF4PNV7K3S1BMNPN0TK8" hidden="1">#REF!</definedName>
    <definedName name="BExSA5HP306TN9XJS0TU619DLRR7" localSheetId="9" hidden="1">#REF!</definedName>
    <definedName name="BExSA5HP306TN9XJS0TU619DLRR7" localSheetId="6" hidden="1">#REF!</definedName>
    <definedName name="BExSA5HP306TN9XJS0TU619DLRR7" localSheetId="8" hidden="1">#REF!</definedName>
    <definedName name="BExSA5HP306TN9XJS0TU619DLRR7" localSheetId="10" hidden="1">#REF!</definedName>
    <definedName name="BExSA5HP306TN9XJS0TU619DLRR7" localSheetId="7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hidden="1">#REF!</definedName>
    <definedName name="BExSAAVWQOOIA6B3JHQVGP08HFEM" localSheetId="9" hidden="1">#REF!</definedName>
    <definedName name="BExSAAVWQOOIA6B3JHQVGP08HFEM" localSheetId="6" hidden="1">#REF!</definedName>
    <definedName name="BExSAAVWQOOIA6B3JHQVGP08HFEM" localSheetId="8" hidden="1">#REF!</definedName>
    <definedName name="BExSAAVWQOOIA6B3JHQVGP08HFEM" localSheetId="10" hidden="1">#REF!</definedName>
    <definedName name="BExSAAVWQOOIA6B3JHQVGP08HFEM" localSheetId="7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hidden="1">#REF!</definedName>
    <definedName name="BExSABS96AQZ56MKQWBDQWUWTPX5" localSheetId="9" hidden="1">#REF!</definedName>
    <definedName name="BExSABS96AQZ56MKQWBDQWUWTPX5" localSheetId="8" hidden="1">#REF!</definedName>
    <definedName name="BExSABS96AQZ56MKQWBDQWUWTPX5" localSheetId="10" hidden="1">#REF!</definedName>
    <definedName name="BExSABS96AQZ56MKQWBDQWUWTPX5" localSheetId="7" hidden="1">#REF!</definedName>
    <definedName name="BExSABS96AQZ56MKQWBDQWUWTPX5" localSheetId="11" hidden="1">#REF!</definedName>
    <definedName name="BExSABS96AQZ56MKQWBDQWUWTPX5" localSheetId="12" hidden="1">#REF!</definedName>
    <definedName name="BExSABS96AQZ56MKQWBDQWUWTPX5" hidden="1">#REF!</definedName>
    <definedName name="BExSAFJ3IICU2M7QPVE4ARYMXZKX" localSheetId="9" hidden="1">#REF!</definedName>
    <definedName name="BExSAFJ3IICU2M7QPVE4ARYMXZKX" localSheetId="6" hidden="1">#REF!</definedName>
    <definedName name="BExSAFJ3IICU2M7QPVE4ARYMXZKX" localSheetId="8" hidden="1">#REF!</definedName>
    <definedName name="BExSAFJ3IICU2M7QPVE4ARYMXZKX" localSheetId="10" hidden="1">#REF!</definedName>
    <definedName name="BExSAFJ3IICU2M7QPVE4ARYMXZKX" localSheetId="7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hidden="1">#REF!</definedName>
    <definedName name="BExSAH6ID8OHX379UXVNGFO8J6KQ" localSheetId="9" hidden="1">#REF!</definedName>
    <definedName name="BExSAH6ID8OHX379UXVNGFO8J6KQ" localSheetId="6" hidden="1">#REF!</definedName>
    <definedName name="BExSAH6ID8OHX379UXVNGFO8J6KQ" localSheetId="8" hidden="1">#REF!</definedName>
    <definedName name="BExSAH6ID8OHX379UXVNGFO8J6KQ" localSheetId="10" hidden="1">#REF!</definedName>
    <definedName name="BExSAH6ID8OHX379UXVNGFO8J6KQ" localSheetId="7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hidden="1">#REF!</definedName>
    <definedName name="BExSAQBHIXGQRNIRGCJMBXUPCZQA" localSheetId="9" hidden="1">#REF!</definedName>
    <definedName name="BExSAQBHIXGQRNIRGCJMBXUPCZQA" localSheetId="6" hidden="1">#REF!</definedName>
    <definedName name="BExSAQBHIXGQRNIRGCJMBXUPCZQA" localSheetId="8" hidden="1">#REF!</definedName>
    <definedName name="BExSAQBHIXGQRNIRGCJMBXUPCZQA" localSheetId="10" hidden="1">#REF!</definedName>
    <definedName name="BExSAQBHIXGQRNIRGCJMBXUPCZQA" localSheetId="7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hidden="1">#REF!</definedName>
    <definedName name="BExSAUTCT4P7JP57NOR9MTX33QJZ" localSheetId="9" hidden="1">#REF!</definedName>
    <definedName name="BExSAUTCT4P7JP57NOR9MTX33QJZ" localSheetId="6" hidden="1">#REF!</definedName>
    <definedName name="BExSAUTCT4P7JP57NOR9MTX33QJZ" localSheetId="8" hidden="1">#REF!</definedName>
    <definedName name="BExSAUTCT4P7JP57NOR9MTX33QJZ" localSheetId="10" hidden="1">#REF!</definedName>
    <definedName name="BExSAUTCT4P7JP57NOR9MTX33QJZ" localSheetId="7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hidden="1">#REF!</definedName>
    <definedName name="BExSAY9CA9TFXQ9M9FBJRGJO9T9E" localSheetId="9" hidden="1">#REF!</definedName>
    <definedName name="BExSAY9CA9TFXQ9M9FBJRGJO9T9E" localSheetId="6" hidden="1">#REF!</definedName>
    <definedName name="BExSAY9CA9TFXQ9M9FBJRGJO9T9E" localSheetId="8" hidden="1">#REF!</definedName>
    <definedName name="BExSAY9CA9TFXQ9M9FBJRGJO9T9E" localSheetId="10" hidden="1">#REF!</definedName>
    <definedName name="BExSAY9CA9TFXQ9M9FBJRGJO9T9E" localSheetId="7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hidden="1">#REF!</definedName>
    <definedName name="BExSB4JYKQ3MINI7RAYK5M8BLJDC" localSheetId="9" hidden="1">#REF!</definedName>
    <definedName name="BExSB4JYKQ3MINI7RAYK5M8BLJDC" localSheetId="6" hidden="1">#REF!</definedName>
    <definedName name="BExSB4JYKQ3MINI7RAYK5M8BLJDC" localSheetId="8" hidden="1">#REF!</definedName>
    <definedName name="BExSB4JYKQ3MINI7RAYK5M8BLJDC" localSheetId="10" hidden="1">#REF!</definedName>
    <definedName name="BExSB4JYKQ3MINI7RAYK5M8BLJDC" localSheetId="7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hidden="1">#REF!</definedName>
    <definedName name="BExSBD8TZE1B5CZK6VNCCA977BCZ" localSheetId="9" hidden="1">#REF!</definedName>
    <definedName name="BExSBD8TZE1B5CZK6VNCCA977BCZ" localSheetId="6" hidden="1">#REF!</definedName>
    <definedName name="BExSBD8TZE1B5CZK6VNCCA977BCZ" localSheetId="8" hidden="1">#REF!</definedName>
    <definedName name="BExSBD8TZE1B5CZK6VNCCA977BCZ" localSheetId="10" hidden="1">#REF!</definedName>
    <definedName name="BExSBD8TZE1B5CZK6VNCCA977BCZ" localSheetId="7" hidden="1">#REF!</definedName>
    <definedName name="BExSBD8TZE1B5CZK6VNCCA977BCZ" localSheetId="11" hidden="1">#REF!</definedName>
    <definedName name="BExSBD8TZE1B5CZK6VNCCA977BCZ" localSheetId="12" hidden="1">#REF!</definedName>
    <definedName name="BExSBD8TZE1B5CZK6VNCCA977BCZ" hidden="1">#REF!</definedName>
    <definedName name="BExSBMOS41ZRLWYLOU29V6Y7YORR" localSheetId="9" hidden="1">#REF!</definedName>
    <definedName name="BExSBMOS41ZRLWYLOU29V6Y7YORR" localSheetId="6" hidden="1">#REF!</definedName>
    <definedName name="BExSBMOS41ZRLWYLOU29V6Y7YORR" localSheetId="8" hidden="1">#REF!</definedName>
    <definedName name="BExSBMOS41ZRLWYLOU29V6Y7YORR" localSheetId="10" hidden="1">#REF!</definedName>
    <definedName name="BExSBMOS41ZRLWYLOU29V6Y7YORR" localSheetId="7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hidden="1">#REF!</definedName>
    <definedName name="BExSBRBXXQMBU1TYDW1BXTEVEPRU" localSheetId="9" hidden="1">#REF!</definedName>
    <definedName name="BExSBRBXXQMBU1TYDW1BXTEVEPRU" localSheetId="6" hidden="1">#REF!</definedName>
    <definedName name="BExSBRBXXQMBU1TYDW1BXTEVEPRU" localSheetId="8" hidden="1">#REF!</definedName>
    <definedName name="BExSBRBXXQMBU1TYDW1BXTEVEPRU" localSheetId="10" hidden="1">#REF!</definedName>
    <definedName name="BExSBRBXXQMBU1TYDW1BXTEVEPRU" localSheetId="7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hidden="1">#REF!</definedName>
    <definedName name="BExSC54998WTZ21DSL0R8UN0Y9JH" localSheetId="9" hidden="1">#REF!</definedName>
    <definedName name="BExSC54998WTZ21DSL0R8UN0Y9JH" localSheetId="6" hidden="1">#REF!</definedName>
    <definedName name="BExSC54998WTZ21DSL0R8UN0Y9JH" localSheetId="8" hidden="1">#REF!</definedName>
    <definedName name="BExSC54998WTZ21DSL0R8UN0Y9JH" localSheetId="10" hidden="1">#REF!</definedName>
    <definedName name="BExSC54998WTZ21DSL0R8UN0Y9JH" localSheetId="7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hidden="1">#REF!</definedName>
    <definedName name="BExSC60N7WR9PJSNC9B7ORCX9NGY" localSheetId="9" hidden="1">#REF!</definedName>
    <definedName name="BExSC60N7WR9PJSNC9B7ORCX9NGY" localSheetId="6" hidden="1">#REF!</definedName>
    <definedName name="BExSC60N7WR9PJSNC9B7ORCX9NGY" localSheetId="8" hidden="1">#REF!</definedName>
    <definedName name="BExSC60N7WR9PJSNC9B7ORCX9NGY" localSheetId="10" hidden="1">#REF!</definedName>
    <definedName name="BExSC60N7WR9PJSNC9B7ORCX9NGY" localSheetId="7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hidden="1">#REF!</definedName>
    <definedName name="BExSCE99EZTILTTCE4NJJF96OYYM" localSheetId="9" hidden="1">#REF!</definedName>
    <definedName name="BExSCE99EZTILTTCE4NJJF96OYYM" localSheetId="6" hidden="1">#REF!</definedName>
    <definedName name="BExSCE99EZTILTTCE4NJJF96OYYM" localSheetId="8" hidden="1">#REF!</definedName>
    <definedName name="BExSCE99EZTILTTCE4NJJF96OYYM" localSheetId="10" hidden="1">#REF!</definedName>
    <definedName name="BExSCE99EZTILTTCE4NJJF96OYYM" localSheetId="7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hidden="1">#REF!</definedName>
    <definedName name="BExSCHUQZ2HFEWS54X67DIS8OSXZ" localSheetId="9" hidden="1">#REF!</definedName>
    <definedName name="BExSCHUQZ2HFEWS54X67DIS8OSXZ" localSheetId="6" hidden="1">#REF!</definedName>
    <definedName name="BExSCHUQZ2HFEWS54X67DIS8OSXZ" localSheetId="8" hidden="1">#REF!</definedName>
    <definedName name="BExSCHUQZ2HFEWS54X67DIS8OSXZ" localSheetId="10" hidden="1">#REF!</definedName>
    <definedName name="BExSCHUQZ2HFEWS54X67DIS8OSXZ" localSheetId="7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hidden="1">#REF!</definedName>
    <definedName name="BExSCOG41SKKG4GYU76WRWW1CTE6" localSheetId="9" hidden="1">#REF!</definedName>
    <definedName name="BExSCOG41SKKG4GYU76WRWW1CTE6" localSheetId="6" hidden="1">#REF!</definedName>
    <definedName name="BExSCOG41SKKG4GYU76WRWW1CTE6" localSheetId="8" hidden="1">#REF!</definedName>
    <definedName name="BExSCOG41SKKG4GYU76WRWW1CTE6" localSheetId="10" hidden="1">#REF!</definedName>
    <definedName name="BExSCOG41SKKG4GYU76WRWW1CTE6" localSheetId="7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hidden="1">#REF!</definedName>
    <definedName name="BExSCRAPD4F1ENO6Q7M8FSCSMREW" localSheetId="9" hidden="1">#REF!</definedName>
    <definedName name="BExSCRAPD4F1ENO6Q7M8FSCSMREW" localSheetId="8" hidden="1">#REF!</definedName>
    <definedName name="BExSCRAPD4F1ENO6Q7M8FSCSMREW" localSheetId="10" hidden="1">#REF!</definedName>
    <definedName name="BExSCRAPD4F1ENO6Q7M8FSCSMREW" localSheetId="7" hidden="1">#REF!</definedName>
    <definedName name="BExSCRAPD4F1ENO6Q7M8FSCSMREW" localSheetId="11" hidden="1">#REF!</definedName>
    <definedName name="BExSCRAPD4F1ENO6Q7M8FSCSMREW" localSheetId="12" hidden="1">#REF!</definedName>
    <definedName name="BExSCRAPD4F1ENO6Q7M8FSCSMREW" hidden="1">#REF!</definedName>
    <definedName name="BExSCVC9P86YVFMRKKUVRV29MZXZ" localSheetId="9" hidden="1">#REF!</definedName>
    <definedName name="BExSCVC9P86YVFMRKKUVRV29MZXZ" localSheetId="6" hidden="1">#REF!</definedName>
    <definedName name="BExSCVC9P86YVFMRKKUVRV29MZXZ" localSheetId="8" hidden="1">#REF!</definedName>
    <definedName name="BExSCVC9P86YVFMRKKUVRV29MZXZ" localSheetId="10" hidden="1">#REF!</definedName>
    <definedName name="BExSCVC9P86YVFMRKKUVRV29MZXZ" localSheetId="7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hidden="1">#REF!</definedName>
    <definedName name="BExSD233CH4MU9ZMGNRF97ZV7KWU" localSheetId="9" hidden="1">#REF!</definedName>
    <definedName name="BExSD233CH4MU9ZMGNRF97ZV7KWU" localSheetId="6" hidden="1">#REF!</definedName>
    <definedName name="BExSD233CH4MU9ZMGNRF97ZV7KWU" localSheetId="8" hidden="1">#REF!</definedName>
    <definedName name="BExSD233CH4MU9ZMGNRF97ZV7KWU" localSheetId="10" hidden="1">#REF!</definedName>
    <definedName name="BExSD233CH4MU9ZMGNRF97ZV7KWU" localSheetId="7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hidden="1">#REF!</definedName>
    <definedName name="BExSD2U0F3BN6IN9N4R2DTTJG15H" localSheetId="9" hidden="1">#REF!</definedName>
    <definedName name="BExSD2U0F3BN6IN9N4R2DTTJG15H" localSheetId="6" hidden="1">#REF!</definedName>
    <definedName name="BExSD2U0F3BN6IN9N4R2DTTJG15H" localSheetId="8" hidden="1">#REF!</definedName>
    <definedName name="BExSD2U0F3BN6IN9N4R2DTTJG15H" localSheetId="10" hidden="1">#REF!</definedName>
    <definedName name="BExSD2U0F3BN6IN9N4R2DTTJG15H" localSheetId="7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hidden="1">#REF!</definedName>
    <definedName name="BExSD6A6NY15YSMFH51ST6XJY429" localSheetId="9" hidden="1">#REF!</definedName>
    <definedName name="BExSD6A6NY15YSMFH51ST6XJY429" localSheetId="6" hidden="1">#REF!</definedName>
    <definedName name="BExSD6A6NY15YSMFH51ST6XJY429" localSheetId="8" hidden="1">#REF!</definedName>
    <definedName name="BExSD6A6NY15YSMFH51ST6XJY429" localSheetId="10" hidden="1">#REF!</definedName>
    <definedName name="BExSD6A6NY15YSMFH51ST6XJY429" localSheetId="7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hidden="1">#REF!</definedName>
    <definedName name="BExSD9VH6PF6RQ135VOEE08YXPAW" localSheetId="9" hidden="1">#REF!</definedName>
    <definedName name="BExSD9VH6PF6RQ135VOEE08YXPAW" localSheetId="6" hidden="1">#REF!</definedName>
    <definedName name="BExSD9VH6PF6RQ135VOEE08YXPAW" localSheetId="8" hidden="1">#REF!</definedName>
    <definedName name="BExSD9VH6PF6RQ135VOEE08YXPAW" localSheetId="10" hidden="1">#REF!</definedName>
    <definedName name="BExSD9VH6PF6RQ135VOEE08YXPAW" localSheetId="7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hidden="1">#REF!</definedName>
    <definedName name="BExSDP5Y04WWMX2WWRITWOX8R5I9" localSheetId="9" hidden="1">#REF!</definedName>
    <definedName name="BExSDP5Y04WWMX2WWRITWOX8R5I9" localSheetId="6" hidden="1">#REF!</definedName>
    <definedName name="BExSDP5Y04WWMX2WWRITWOX8R5I9" localSheetId="8" hidden="1">#REF!</definedName>
    <definedName name="BExSDP5Y04WWMX2WWRITWOX8R5I9" localSheetId="10" hidden="1">#REF!</definedName>
    <definedName name="BExSDP5Y04WWMX2WWRITWOX8R5I9" localSheetId="7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hidden="1">#REF!</definedName>
    <definedName name="BExSDSGM203BJTNS9MKCBX453HMD" localSheetId="9" hidden="1">#REF!</definedName>
    <definedName name="BExSDSGM203BJTNS9MKCBX453HMD" localSheetId="6" hidden="1">#REF!</definedName>
    <definedName name="BExSDSGM203BJTNS9MKCBX453HMD" localSheetId="8" hidden="1">#REF!</definedName>
    <definedName name="BExSDSGM203BJTNS9MKCBX453HMD" localSheetId="10" hidden="1">#REF!</definedName>
    <definedName name="BExSDSGM203BJTNS9MKCBX453HMD" localSheetId="7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hidden="1">#REF!</definedName>
    <definedName name="BExSDT20XUFXTDM37M148AXAP7HN" localSheetId="9" hidden="1">#REF!</definedName>
    <definedName name="BExSDT20XUFXTDM37M148AXAP7HN" localSheetId="6" hidden="1">#REF!</definedName>
    <definedName name="BExSDT20XUFXTDM37M148AXAP7HN" localSheetId="8" hidden="1">#REF!</definedName>
    <definedName name="BExSDT20XUFXTDM37M148AXAP7HN" localSheetId="10" hidden="1">#REF!</definedName>
    <definedName name="BExSDT20XUFXTDM37M148AXAP7HN" localSheetId="7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hidden="1">#REF!</definedName>
    <definedName name="BExSDUEOM0DE6ENOXB9XUONYJI7X" localSheetId="9" hidden="1">#REF!</definedName>
    <definedName name="BExSDUEOM0DE6ENOXB9XUONYJI7X" localSheetId="8" hidden="1">#REF!</definedName>
    <definedName name="BExSDUEOM0DE6ENOXB9XUONYJI7X" localSheetId="10" hidden="1">#REF!</definedName>
    <definedName name="BExSDUEOM0DE6ENOXB9XUONYJI7X" localSheetId="7" hidden="1">#REF!</definedName>
    <definedName name="BExSDUEOM0DE6ENOXB9XUONYJI7X" localSheetId="11" hidden="1">#REF!</definedName>
    <definedName name="BExSDUEOM0DE6ENOXB9XUONYJI7X" localSheetId="12" hidden="1">#REF!</definedName>
    <definedName name="BExSDUEOM0DE6ENOXB9XUONYJI7X" hidden="1">#REF!</definedName>
    <definedName name="BExSEEHK1VLWD7JBV9SVVVIKQZ3I" localSheetId="9" hidden="1">#REF!</definedName>
    <definedName name="BExSEEHK1VLWD7JBV9SVVVIKQZ3I" localSheetId="6" hidden="1">#REF!</definedName>
    <definedName name="BExSEEHK1VLWD7JBV9SVVVIKQZ3I" localSheetId="8" hidden="1">#REF!</definedName>
    <definedName name="BExSEEHK1VLWD7JBV9SVVVIKQZ3I" localSheetId="10" hidden="1">#REF!</definedName>
    <definedName name="BExSEEHK1VLWD7JBV9SVVVIKQZ3I" localSheetId="7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hidden="1">#REF!</definedName>
    <definedName name="BExSEJKZLX37P3V33TRTFJ30BFRK" localSheetId="9" hidden="1">#REF!</definedName>
    <definedName name="BExSEJKZLX37P3V33TRTFJ30BFRK" localSheetId="6" hidden="1">#REF!</definedName>
    <definedName name="BExSEJKZLX37P3V33TRTFJ30BFRK" localSheetId="8" hidden="1">#REF!</definedName>
    <definedName name="BExSEJKZLX37P3V33TRTFJ30BFRK" localSheetId="10" hidden="1">#REF!</definedName>
    <definedName name="BExSEJKZLX37P3V33TRTFJ30BFRK" localSheetId="7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hidden="1">#REF!</definedName>
    <definedName name="BExSEP9UVOAI6TMXKNK587PQ3328" localSheetId="9" hidden="1">#REF!</definedName>
    <definedName name="BExSEP9UVOAI6TMXKNK587PQ3328" localSheetId="6" hidden="1">#REF!</definedName>
    <definedName name="BExSEP9UVOAI6TMXKNK587PQ3328" localSheetId="8" hidden="1">#REF!</definedName>
    <definedName name="BExSEP9UVOAI6TMXKNK587PQ3328" localSheetId="10" hidden="1">#REF!</definedName>
    <definedName name="BExSEP9UVOAI6TMXKNK587PQ3328" localSheetId="7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hidden="1">#REF!</definedName>
    <definedName name="BExSF07QFLZCO4P6K6QF05XG7PH1" localSheetId="9" hidden="1">#REF!</definedName>
    <definedName name="BExSF07QFLZCO4P6K6QF05XG7PH1" localSheetId="6" hidden="1">#REF!</definedName>
    <definedName name="BExSF07QFLZCO4P6K6QF05XG7PH1" localSheetId="8" hidden="1">#REF!</definedName>
    <definedName name="BExSF07QFLZCO4P6K6QF05XG7PH1" localSheetId="10" hidden="1">#REF!</definedName>
    <definedName name="BExSF07QFLZCO4P6K6QF05XG7PH1" localSheetId="7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hidden="1">#REF!</definedName>
    <definedName name="BExSFJ8ZAGQ63A4MVMZRQWLVRGQ5" localSheetId="9" hidden="1">#REF!</definedName>
    <definedName name="BExSFJ8ZAGQ63A4MVMZRQWLVRGQ5" localSheetId="6" hidden="1">#REF!</definedName>
    <definedName name="BExSFJ8ZAGQ63A4MVMZRQWLVRGQ5" localSheetId="8" hidden="1">#REF!</definedName>
    <definedName name="BExSFJ8ZAGQ63A4MVMZRQWLVRGQ5" localSheetId="10" hidden="1">#REF!</definedName>
    <definedName name="BExSFJ8ZAGQ63A4MVMZRQWLVRGQ5" localSheetId="7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hidden="1">#REF!</definedName>
    <definedName name="BExSFKQRST2S9KXWWLCXYLKSF4G1" localSheetId="9" hidden="1">#REF!</definedName>
    <definedName name="BExSFKQRST2S9KXWWLCXYLKSF4G1" localSheetId="6" hidden="1">#REF!</definedName>
    <definedName name="BExSFKQRST2S9KXWWLCXYLKSF4G1" localSheetId="8" hidden="1">#REF!</definedName>
    <definedName name="BExSFKQRST2S9KXWWLCXYLKSF4G1" localSheetId="10" hidden="1">#REF!</definedName>
    <definedName name="BExSFKQRST2S9KXWWLCXYLKSF4G1" localSheetId="7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hidden="1">#REF!</definedName>
    <definedName name="BExSFYDRRTAZVPXRWUF5PDQ97WFF" localSheetId="9" hidden="1">#REF!</definedName>
    <definedName name="BExSFYDRRTAZVPXRWUF5PDQ97WFF" localSheetId="6" hidden="1">#REF!</definedName>
    <definedName name="BExSFYDRRTAZVPXRWUF5PDQ97WFF" localSheetId="8" hidden="1">#REF!</definedName>
    <definedName name="BExSFYDRRTAZVPXRWUF5PDQ97WFF" localSheetId="10" hidden="1">#REF!</definedName>
    <definedName name="BExSFYDRRTAZVPXRWUF5PDQ97WFF" localSheetId="7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hidden="1">#REF!</definedName>
    <definedName name="BExSFZVPFTXA3F0IJ2NGH1GXX9R7" localSheetId="9" hidden="1">#REF!</definedName>
    <definedName name="BExSFZVPFTXA3F0IJ2NGH1GXX9R7" localSheetId="6" hidden="1">#REF!</definedName>
    <definedName name="BExSFZVPFTXA3F0IJ2NGH1GXX9R7" localSheetId="8" hidden="1">#REF!</definedName>
    <definedName name="BExSFZVPFTXA3F0IJ2NGH1GXX9R7" localSheetId="10" hidden="1">#REF!</definedName>
    <definedName name="BExSFZVPFTXA3F0IJ2NGH1GXX9R7" localSheetId="7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hidden="1">#REF!</definedName>
    <definedName name="BExSG60TZAT2SKO046IKGMD8SGUE" localSheetId="9" hidden="1">#REF!</definedName>
    <definedName name="BExSG60TZAT2SKO046IKGMD8SGUE" localSheetId="8" hidden="1">#REF!</definedName>
    <definedName name="BExSG60TZAT2SKO046IKGMD8SGUE" localSheetId="10" hidden="1">#REF!</definedName>
    <definedName name="BExSG60TZAT2SKO046IKGMD8SGUE" localSheetId="7" hidden="1">#REF!</definedName>
    <definedName name="BExSG60TZAT2SKO046IKGMD8SGUE" localSheetId="11" hidden="1">#REF!</definedName>
    <definedName name="BExSG60TZAT2SKO046IKGMD8SGUE" localSheetId="12" hidden="1">#REF!</definedName>
    <definedName name="BExSG60TZAT2SKO046IKGMD8SGUE" hidden="1">#REF!</definedName>
    <definedName name="BExSG90Q4ZUU2IPGDYOM169NJV9S" localSheetId="9" hidden="1">#REF!</definedName>
    <definedName name="BExSG90Q4ZUU2IPGDYOM169NJV9S" localSheetId="6" hidden="1">#REF!</definedName>
    <definedName name="BExSG90Q4ZUU2IPGDYOM169NJV9S" localSheetId="8" hidden="1">#REF!</definedName>
    <definedName name="BExSG90Q4ZUU2IPGDYOM169NJV9S" localSheetId="10" hidden="1">#REF!</definedName>
    <definedName name="BExSG90Q4ZUU2IPGDYOM169NJV9S" localSheetId="7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hidden="1">#REF!</definedName>
    <definedName name="BExSG9X3DU845PNXYJGGLBQY2UHG" localSheetId="9" hidden="1">#REF!</definedName>
    <definedName name="BExSG9X3DU845PNXYJGGLBQY2UHG" localSheetId="6" hidden="1">#REF!</definedName>
    <definedName name="BExSG9X3DU845PNXYJGGLBQY2UHG" localSheetId="8" hidden="1">#REF!</definedName>
    <definedName name="BExSG9X3DU845PNXYJGGLBQY2UHG" localSheetId="10" hidden="1">#REF!</definedName>
    <definedName name="BExSG9X3DU845PNXYJGGLBQY2UHG" localSheetId="7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hidden="1">#REF!</definedName>
    <definedName name="BExSGE45J27MDUUNXW7Z8Q33UAON" localSheetId="9" hidden="1">#REF!</definedName>
    <definedName name="BExSGE45J27MDUUNXW7Z8Q33UAON" localSheetId="6" hidden="1">#REF!</definedName>
    <definedName name="BExSGE45J27MDUUNXW7Z8Q33UAON" localSheetId="8" hidden="1">#REF!</definedName>
    <definedName name="BExSGE45J27MDUUNXW7Z8Q33UAON" localSheetId="10" hidden="1">#REF!</definedName>
    <definedName name="BExSGE45J27MDUUNXW7Z8Q33UAON" localSheetId="7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hidden="1">#REF!</definedName>
    <definedName name="BExSGE9LY91Q0URHB4YAMX0UAMYI" localSheetId="9" hidden="1">#REF!</definedName>
    <definedName name="BExSGE9LY91Q0URHB4YAMX0UAMYI" localSheetId="6" hidden="1">#REF!</definedName>
    <definedName name="BExSGE9LY91Q0URHB4YAMX0UAMYI" localSheetId="8" hidden="1">#REF!</definedName>
    <definedName name="BExSGE9LY91Q0URHB4YAMX0UAMYI" localSheetId="10" hidden="1">#REF!</definedName>
    <definedName name="BExSGE9LY91Q0URHB4YAMX0UAMYI" localSheetId="7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hidden="1">#REF!</definedName>
    <definedName name="BExSGEPPAC5VNZNBFZ6X4J18CUCB" hidden="1">'[3]Bud Mth'!$F$15</definedName>
    <definedName name="BExSGIB6UEU4H2UHIK30B61ELOCC" hidden="1">'[3]Bud Mth'!$I$7:$J$7</definedName>
    <definedName name="BExSGLB2URTLBCKBB4Y885W925F2" localSheetId="9" hidden="1">#REF!</definedName>
    <definedName name="BExSGLB2URTLBCKBB4Y885W925F2" localSheetId="6" hidden="1">#REF!</definedName>
    <definedName name="BExSGLB2URTLBCKBB4Y885W925F2" localSheetId="8" hidden="1">#REF!</definedName>
    <definedName name="BExSGLB2URTLBCKBB4Y885W925F2" localSheetId="10" hidden="1">#REF!</definedName>
    <definedName name="BExSGLB2URTLBCKBB4Y885W925F2" localSheetId="7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hidden="1">#REF!</definedName>
    <definedName name="BExSGM25R69NWJV48BYBJO2J24VT" hidden="1">'[3]Bud Mth'!$I$8:$J$8</definedName>
    <definedName name="BExSGOAYG73SFWOPAQV80P710GID" localSheetId="9" hidden="1">#REF!</definedName>
    <definedName name="BExSGOAYG73SFWOPAQV80P710GID" localSheetId="6" hidden="1">#REF!</definedName>
    <definedName name="BExSGOAYG73SFWOPAQV80P710GID" localSheetId="8" hidden="1">#REF!</definedName>
    <definedName name="BExSGOAYG73SFWOPAQV80P710GID" localSheetId="10" hidden="1">#REF!</definedName>
    <definedName name="BExSGOAYG73SFWOPAQV80P710GID" localSheetId="7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hidden="1">#REF!</definedName>
    <definedName name="BExSGOWJHRW7FWKLO2EHUOOGHNAF" localSheetId="9" hidden="1">#REF!</definedName>
    <definedName name="BExSGOWJHRW7FWKLO2EHUOOGHNAF" localSheetId="6" hidden="1">#REF!</definedName>
    <definedName name="BExSGOWJHRW7FWKLO2EHUOOGHNAF" localSheetId="8" hidden="1">#REF!</definedName>
    <definedName name="BExSGOWJHRW7FWKLO2EHUOOGHNAF" localSheetId="10" hidden="1">#REF!</definedName>
    <definedName name="BExSGOWJHRW7FWKLO2EHUOOGHNAF" localSheetId="7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hidden="1">#REF!</definedName>
    <definedName name="BExSGOWJTAP41ZV5Q23H7MI9C76W" localSheetId="9" hidden="1">#REF!</definedName>
    <definedName name="BExSGOWJTAP41ZV5Q23H7MI9C76W" localSheetId="6" hidden="1">#REF!</definedName>
    <definedName name="BExSGOWJTAP41ZV5Q23H7MI9C76W" localSheetId="8" hidden="1">#REF!</definedName>
    <definedName name="BExSGOWJTAP41ZV5Q23H7MI9C76W" localSheetId="10" hidden="1">#REF!</definedName>
    <definedName name="BExSGOWJTAP41ZV5Q23H7MI9C76W" localSheetId="7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hidden="1">#REF!</definedName>
    <definedName name="BExSGR5JQVX2HQ0PKCGZNSSUM1RV" localSheetId="9" hidden="1">#REF!</definedName>
    <definedName name="BExSGR5JQVX2HQ0PKCGZNSSUM1RV" localSheetId="6" hidden="1">#REF!</definedName>
    <definedName name="BExSGR5JQVX2HQ0PKCGZNSSUM1RV" localSheetId="8" hidden="1">#REF!</definedName>
    <definedName name="BExSGR5JQVX2HQ0PKCGZNSSUM1RV" localSheetId="10" hidden="1">#REF!</definedName>
    <definedName name="BExSGR5JQVX2HQ0PKCGZNSSUM1RV" localSheetId="7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hidden="1">#REF!</definedName>
    <definedName name="BExSGVHX69GJZHD99DKE4RZ042B1" localSheetId="9" hidden="1">#REF!</definedName>
    <definedName name="BExSGVHX69GJZHD99DKE4RZ042B1" localSheetId="6" hidden="1">#REF!</definedName>
    <definedName name="BExSGVHX69GJZHD99DKE4RZ042B1" localSheetId="8" hidden="1">#REF!</definedName>
    <definedName name="BExSGVHX69GJZHD99DKE4RZ042B1" localSheetId="10" hidden="1">#REF!</definedName>
    <definedName name="BExSGVHX69GJZHD99DKE4RZ042B1" localSheetId="7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hidden="1">#REF!</definedName>
    <definedName name="BExSGZJO4J4ZO04E2N2ECVYS9DEZ" localSheetId="9" hidden="1">#REF!</definedName>
    <definedName name="BExSGZJO4J4ZO04E2N2ECVYS9DEZ" localSheetId="6" hidden="1">#REF!</definedName>
    <definedName name="BExSGZJO4J4ZO04E2N2ECVYS9DEZ" localSheetId="8" hidden="1">#REF!</definedName>
    <definedName name="BExSGZJO4J4ZO04E2N2ECVYS9DEZ" localSheetId="10" hidden="1">#REF!</definedName>
    <definedName name="BExSGZJO4J4ZO04E2N2ECVYS9DEZ" localSheetId="7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hidden="1">#REF!</definedName>
    <definedName name="BExSHAHFHS7MMNJR8JPVABRGBVIT" localSheetId="9" hidden="1">#REF!</definedName>
    <definedName name="BExSHAHFHS7MMNJR8JPVABRGBVIT" localSheetId="6" hidden="1">#REF!</definedName>
    <definedName name="BExSHAHFHS7MMNJR8JPVABRGBVIT" localSheetId="8" hidden="1">#REF!</definedName>
    <definedName name="BExSHAHFHS7MMNJR8JPVABRGBVIT" localSheetId="10" hidden="1">#REF!</definedName>
    <definedName name="BExSHAHFHS7MMNJR8JPVABRGBVIT" localSheetId="7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hidden="1">#REF!</definedName>
    <definedName name="BExSHGH88QZWW4RNAX4YKAZ5JEBL" localSheetId="9" hidden="1">#REF!</definedName>
    <definedName name="BExSHGH88QZWW4RNAX4YKAZ5JEBL" localSheetId="6" hidden="1">#REF!</definedName>
    <definedName name="BExSHGH88QZWW4RNAX4YKAZ5JEBL" localSheetId="8" hidden="1">#REF!</definedName>
    <definedName name="BExSHGH88QZWW4RNAX4YKAZ5JEBL" localSheetId="10" hidden="1">#REF!</definedName>
    <definedName name="BExSHGH88QZWW4RNAX4YKAZ5JEBL" localSheetId="7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hidden="1">#REF!</definedName>
    <definedName name="BExSHOKK1OO3CX9Z28C58E5J1D9W" localSheetId="9" hidden="1">#REF!</definedName>
    <definedName name="BExSHOKK1OO3CX9Z28C58E5J1D9W" localSheetId="6" hidden="1">#REF!</definedName>
    <definedName name="BExSHOKK1OO3CX9Z28C58E5J1D9W" localSheetId="8" hidden="1">#REF!</definedName>
    <definedName name="BExSHOKK1OO3CX9Z28C58E5J1D9W" localSheetId="10" hidden="1">#REF!</definedName>
    <definedName name="BExSHOKK1OO3CX9Z28C58E5J1D9W" localSheetId="7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hidden="1">#REF!</definedName>
    <definedName name="BExSHQD8KYLTQGDXIRKCHQQ7MKIH" localSheetId="9" hidden="1">#REF!</definedName>
    <definedName name="BExSHQD8KYLTQGDXIRKCHQQ7MKIH" localSheetId="6" hidden="1">#REF!</definedName>
    <definedName name="BExSHQD8KYLTQGDXIRKCHQQ7MKIH" localSheetId="8" hidden="1">#REF!</definedName>
    <definedName name="BExSHQD8KYLTQGDXIRKCHQQ7MKIH" localSheetId="10" hidden="1">#REF!</definedName>
    <definedName name="BExSHQD8KYLTQGDXIRKCHQQ7MKIH" localSheetId="7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hidden="1">#REF!</definedName>
    <definedName name="BExSHQO1L8X0LZLRFIGPEK60LN5P" localSheetId="9" hidden="1">#REF!</definedName>
    <definedName name="BExSHQO1L8X0LZLRFIGPEK60LN5P" localSheetId="8" hidden="1">#REF!</definedName>
    <definedName name="BExSHQO1L8X0LZLRFIGPEK60LN5P" localSheetId="10" hidden="1">#REF!</definedName>
    <definedName name="BExSHQO1L8X0LZLRFIGPEK60LN5P" localSheetId="7" hidden="1">#REF!</definedName>
    <definedName name="BExSHQO1L8X0LZLRFIGPEK60LN5P" localSheetId="11" hidden="1">#REF!</definedName>
    <definedName name="BExSHQO1L8X0LZLRFIGPEK60LN5P" localSheetId="12" hidden="1">#REF!</definedName>
    <definedName name="BExSHQO1L8X0LZLRFIGPEK60LN5P" hidden="1">#REF!</definedName>
    <definedName name="BExSHVGPIAHXI97UBLI9G4I4M29F" localSheetId="9" hidden="1">#REF!</definedName>
    <definedName name="BExSHVGPIAHXI97UBLI9G4I4M29F" localSheetId="6" hidden="1">#REF!</definedName>
    <definedName name="BExSHVGPIAHXI97UBLI9G4I4M29F" localSheetId="8" hidden="1">#REF!</definedName>
    <definedName name="BExSHVGPIAHXI97UBLI9G4I4M29F" localSheetId="10" hidden="1">#REF!</definedName>
    <definedName name="BExSHVGPIAHXI97UBLI9G4I4M29F" localSheetId="7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hidden="1">#REF!</definedName>
    <definedName name="BExSI0K2YL3HTCQAD8A7TR4QCUR6" localSheetId="9" hidden="1">#REF!</definedName>
    <definedName name="BExSI0K2YL3HTCQAD8A7TR4QCUR6" localSheetId="6" hidden="1">#REF!</definedName>
    <definedName name="BExSI0K2YL3HTCQAD8A7TR4QCUR6" localSheetId="8" hidden="1">#REF!</definedName>
    <definedName name="BExSI0K2YL3HTCQAD8A7TR4QCUR6" localSheetId="10" hidden="1">#REF!</definedName>
    <definedName name="BExSI0K2YL3HTCQAD8A7TR4QCUR6" localSheetId="7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hidden="1">#REF!</definedName>
    <definedName name="BExSIFUDNRWXWIWNGCCFOOD8WIAZ" localSheetId="9" hidden="1">#REF!</definedName>
    <definedName name="BExSIFUDNRWXWIWNGCCFOOD8WIAZ" localSheetId="6" hidden="1">#REF!</definedName>
    <definedName name="BExSIFUDNRWXWIWNGCCFOOD8WIAZ" localSheetId="8" hidden="1">#REF!</definedName>
    <definedName name="BExSIFUDNRWXWIWNGCCFOOD8WIAZ" localSheetId="10" hidden="1">#REF!</definedName>
    <definedName name="BExSIFUDNRWXWIWNGCCFOOD8WIAZ" localSheetId="7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hidden="1">#REF!</definedName>
    <definedName name="BExTTZNS2PBCR93C9IUW49UZ4I6T" localSheetId="9" hidden="1">#REF!</definedName>
    <definedName name="BExTTZNS2PBCR93C9IUW49UZ4I6T" localSheetId="6" hidden="1">#REF!</definedName>
    <definedName name="BExTTZNS2PBCR93C9IUW49UZ4I6T" localSheetId="8" hidden="1">#REF!</definedName>
    <definedName name="BExTTZNS2PBCR93C9IUW49UZ4I6T" localSheetId="10" hidden="1">#REF!</definedName>
    <definedName name="BExTTZNS2PBCR93C9IUW49UZ4I6T" localSheetId="7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hidden="1">#REF!</definedName>
    <definedName name="BExTU2YFQ25JQ6MEMRHHN66VLTPJ" localSheetId="9" hidden="1">#REF!</definedName>
    <definedName name="BExTU2YFQ25JQ6MEMRHHN66VLTPJ" localSheetId="6" hidden="1">#REF!</definedName>
    <definedName name="BExTU2YFQ25JQ6MEMRHHN66VLTPJ" localSheetId="8" hidden="1">#REF!</definedName>
    <definedName name="BExTU2YFQ25JQ6MEMRHHN66VLTPJ" localSheetId="10" hidden="1">#REF!</definedName>
    <definedName name="BExTU2YFQ25JQ6MEMRHHN66VLTPJ" localSheetId="7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hidden="1">#REF!</definedName>
    <definedName name="BExTU75IOII1V5O0C9X2VAYYVJUG" localSheetId="9" hidden="1">#REF!</definedName>
    <definedName name="BExTU75IOII1V5O0C9X2VAYYVJUG" localSheetId="6" hidden="1">#REF!</definedName>
    <definedName name="BExTU75IOII1V5O0C9X2VAYYVJUG" localSheetId="8" hidden="1">#REF!</definedName>
    <definedName name="BExTU75IOII1V5O0C9X2VAYYVJUG" localSheetId="10" hidden="1">#REF!</definedName>
    <definedName name="BExTU75IOII1V5O0C9X2VAYYVJUG" localSheetId="7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hidden="1">#REF!</definedName>
    <definedName name="BExTUA5F7V4LUIIAM17J3A8XF3JE" localSheetId="9" hidden="1">#REF!</definedName>
    <definedName name="BExTUA5F7V4LUIIAM17J3A8XF3JE" localSheetId="6" hidden="1">#REF!</definedName>
    <definedName name="BExTUA5F7V4LUIIAM17J3A8XF3JE" localSheetId="8" hidden="1">#REF!</definedName>
    <definedName name="BExTUA5F7V4LUIIAM17J3A8XF3JE" localSheetId="10" hidden="1">#REF!</definedName>
    <definedName name="BExTUA5F7V4LUIIAM17J3A8XF3JE" localSheetId="7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hidden="1">#REF!</definedName>
    <definedName name="BExTUJ53ANGZ3H1KDK4CR4Q0OD6P" localSheetId="9" hidden="1">#REF!</definedName>
    <definedName name="BExTUJ53ANGZ3H1KDK4CR4Q0OD6P" localSheetId="6" hidden="1">#REF!</definedName>
    <definedName name="BExTUJ53ANGZ3H1KDK4CR4Q0OD6P" localSheetId="8" hidden="1">#REF!</definedName>
    <definedName name="BExTUJ53ANGZ3H1KDK4CR4Q0OD6P" localSheetId="10" hidden="1">#REF!</definedName>
    <definedName name="BExTUJ53ANGZ3H1KDK4CR4Q0OD6P" localSheetId="7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hidden="1">#REF!</definedName>
    <definedName name="BExTUKXSZBM7C57G6NGLWGU4WOHY" localSheetId="9" hidden="1">#REF!</definedName>
    <definedName name="BExTUKXSZBM7C57G6NGLWGU4WOHY" localSheetId="6" hidden="1">#REF!</definedName>
    <definedName name="BExTUKXSZBM7C57G6NGLWGU4WOHY" localSheetId="8" hidden="1">#REF!</definedName>
    <definedName name="BExTUKXSZBM7C57G6NGLWGU4WOHY" localSheetId="10" hidden="1">#REF!</definedName>
    <definedName name="BExTUKXSZBM7C57G6NGLWGU4WOHY" localSheetId="7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hidden="1">#REF!</definedName>
    <definedName name="BExTUSQCFFYZCDNHWHADBC2E1ZP1" localSheetId="9" hidden="1">#REF!</definedName>
    <definedName name="BExTUSQCFFYZCDNHWHADBC2E1ZP1" localSheetId="6" hidden="1">#REF!</definedName>
    <definedName name="BExTUSQCFFYZCDNHWHADBC2E1ZP1" localSheetId="8" hidden="1">#REF!</definedName>
    <definedName name="BExTUSQCFFYZCDNHWHADBC2E1ZP1" localSheetId="10" hidden="1">#REF!</definedName>
    <definedName name="BExTUSQCFFYZCDNHWHADBC2E1ZP1" localSheetId="7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hidden="1">#REF!</definedName>
    <definedName name="BExTUVFGOJEYS28JURA5KHQFDU5J" localSheetId="9" hidden="1">#REF!</definedName>
    <definedName name="BExTUVFGOJEYS28JURA5KHQFDU5J" localSheetId="6" hidden="1">#REF!</definedName>
    <definedName name="BExTUVFGOJEYS28JURA5KHQFDU5J" localSheetId="8" hidden="1">#REF!</definedName>
    <definedName name="BExTUVFGOJEYS28JURA5KHQFDU5J" localSheetId="10" hidden="1">#REF!</definedName>
    <definedName name="BExTUVFGOJEYS28JURA5KHQFDU5J" localSheetId="7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hidden="1">#REF!</definedName>
    <definedName name="BExTUW10U40QCYGHM5NJ3YR1O5SP" localSheetId="9" hidden="1">#REF!</definedName>
    <definedName name="BExTUW10U40QCYGHM5NJ3YR1O5SP" localSheetId="6" hidden="1">#REF!</definedName>
    <definedName name="BExTUW10U40QCYGHM5NJ3YR1O5SP" localSheetId="8" hidden="1">#REF!</definedName>
    <definedName name="BExTUW10U40QCYGHM5NJ3YR1O5SP" localSheetId="10" hidden="1">#REF!</definedName>
    <definedName name="BExTUW10U40QCYGHM5NJ3YR1O5SP" localSheetId="7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hidden="1">#REF!</definedName>
    <definedName name="BExTUWXFQHINU66YG82BI20ATMB5" localSheetId="9" hidden="1">#REF!</definedName>
    <definedName name="BExTUWXFQHINU66YG82BI20ATMB5" localSheetId="6" hidden="1">#REF!</definedName>
    <definedName name="BExTUWXFQHINU66YG82BI20ATMB5" localSheetId="8" hidden="1">#REF!</definedName>
    <definedName name="BExTUWXFQHINU66YG82BI20ATMB5" localSheetId="10" hidden="1">#REF!</definedName>
    <definedName name="BExTUWXFQHINU66YG82BI20ATMB5" localSheetId="7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hidden="1">#REF!</definedName>
    <definedName name="BExTUXDIWLJS33T33GOZENENX702" localSheetId="9" hidden="1">#REF!</definedName>
    <definedName name="BExTUXDIWLJS33T33GOZENENX702" localSheetId="8" hidden="1">#REF!</definedName>
    <definedName name="BExTUXDIWLJS33T33GOZENENX702" localSheetId="10" hidden="1">#REF!</definedName>
    <definedName name="BExTUXDIWLJS33T33GOZENENX702" localSheetId="7" hidden="1">#REF!</definedName>
    <definedName name="BExTUXDIWLJS33T33GOZENENX702" localSheetId="11" hidden="1">#REF!</definedName>
    <definedName name="BExTUXDIWLJS33T33GOZENENX702" localSheetId="12" hidden="1">#REF!</definedName>
    <definedName name="BExTUXDIWLJS33T33GOZENENX702" hidden="1">#REF!</definedName>
    <definedName name="BExTUY9WNSJ91GV8CP0SKJTEIV82" localSheetId="9" hidden="1">#REF!</definedName>
    <definedName name="BExTUY9WNSJ91GV8CP0SKJTEIV82" localSheetId="6" hidden="1">#REF!</definedName>
    <definedName name="BExTUY9WNSJ91GV8CP0SKJTEIV82" localSheetId="8" hidden="1">#REF!</definedName>
    <definedName name="BExTUY9WNSJ91GV8CP0SKJTEIV82" localSheetId="10" hidden="1">#REF!</definedName>
    <definedName name="BExTUY9WNSJ91GV8CP0SKJTEIV82" localSheetId="7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hidden="1">#REF!</definedName>
    <definedName name="BExTV67VIM8PV6KO253M4DUBJQLC" localSheetId="9" hidden="1">#REF!</definedName>
    <definedName name="BExTV67VIM8PV6KO253M4DUBJQLC" localSheetId="6" hidden="1">#REF!</definedName>
    <definedName name="BExTV67VIM8PV6KO253M4DUBJQLC" localSheetId="8" hidden="1">#REF!</definedName>
    <definedName name="BExTV67VIM8PV6KO253M4DUBJQLC" localSheetId="10" hidden="1">#REF!</definedName>
    <definedName name="BExTV67VIM8PV6KO253M4DUBJQLC" localSheetId="7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hidden="1">#REF!</definedName>
    <definedName name="BExTVELZCF2YA5L6F23BYZZR6WHF" localSheetId="9" hidden="1">#REF!</definedName>
    <definedName name="BExTVELZCF2YA5L6F23BYZZR6WHF" localSheetId="6" hidden="1">#REF!</definedName>
    <definedName name="BExTVELZCF2YA5L6F23BYZZR6WHF" localSheetId="8" hidden="1">#REF!</definedName>
    <definedName name="BExTVELZCF2YA5L6F23BYZZR6WHF" localSheetId="10" hidden="1">#REF!</definedName>
    <definedName name="BExTVELZCF2YA5L6F23BYZZR6WHF" localSheetId="7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hidden="1">#REF!</definedName>
    <definedName name="BExTVGPIQZ99YFXUC8OONUX5BD42" localSheetId="9" hidden="1">#REF!</definedName>
    <definedName name="BExTVGPIQZ99YFXUC8OONUX5BD42" localSheetId="6" hidden="1">#REF!</definedName>
    <definedName name="BExTVGPIQZ99YFXUC8OONUX5BD42" localSheetId="8" hidden="1">#REF!</definedName>
    <definedName name="BExTVGPIQZ99YFXUC8OONUX5BD42" localSheetId="10" hidden="1">#REF!</definedName>
    <definedName name="BExTVGPIQZ99YFXUC8OONUX5BD42" localSheetId="7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hidden="1">#REF!</definedName>
    <definedName name="BExTVJUQOYQBC97GJ3GGCSOO84F8" localSheetId="9" hidden="1">#REF!</definedName>
    <definedName name="BExTVJUQOYQBC97GJ3GGCSOO84F8" localSheetId="8" hidden="1">#REF!</definedName>
    <definedName name="BExTVJUQOYQBC97GJ3GGCSOO84F8" localSheetId="10" hidden="1">#REF!</definedName>
    <definedName name="BExTVJUQOYQBC97GJ3GGCSOO84F8" localSheetId="7" hidden="1">#REF!</definedName>
    <definedName name="BExTVJUQOYQBC97GJ3GGCSOO84F8" localSheetId="11" hidden="1">#REF!</definedName>
    <definedName name="BExTVJUQOYQBC97GJ3GGCSOO84F8" localSheetId="12" hidden="1">#REF!</definedName>
    <definedName name="BExTVJUQOYQBC97GJ3GGCSOO84F8" hidden="1">#REF!</definedName>
    <definedName name="BExTVQWD46C2N8URK7Z8T1VZ2JX3" localSheetId="9" hidden="1">#REF!</definedName>
    <definedName name="BExTVQWD46C2N8URK7Z8T1VZ2JX3" localSheetId="8" hidden="1">#REF!</definedName>
    <definedName name="BExTVQWD46C2N8URK7Z8T1VZ2JX3" localSheetId="10" hidden="1">#REF!</definedName>
    <definedName name="BExTVQWD46C2N8URK7Z8T1VZ2JX3" localSheetId="7" hidden="1">#REF!</definedName>
    <definedName name="BExTVQWD46C2N8URK7Z8T1VZ2JX3" localSheetId="11" hidden="1">#REF!</definedName>
    <definedName name="BExTVQWD46C2N8URK7Z8T1VZ2JX3" localSheetId="12" hidden="1">#REF!</definedName>
    <definedName name="BExTVQWD46C2N8URK7Z8T1VZ2JX3" hidden="1">#REF!</definedName>
    <definedName name="BExTVS8U0EZLJRZ2MIUYGE8U301G" localSheetId="9" hidden="1">#REF!</definedName>
    <definedName name="BExTVS8U0EZLJRZ2MIUYGE8U301G" localSheetId="8" hidden="1">#REF!</definedName>
    <definedName name="BExTVS8U0EZLJRZ2MIUYGE8U301G" localSheetId="10" hidden="1">#REF!</definedName>
    <definedName name="BExTVS8U0EZLJRZ2MIUYGE8U301G" localSheetId="7" hidden="1">#REF!</definedName>
    <definedName name="BExTVS8U0EZLJRZ2MIUYGE8U301G" localSheetId="11" hidden="1">#REF!</definedName>
    <definedName name="BExTVS8U0EZLJRZ2MIUYGE8U301G" localSheetId="12" hidden="1">#REF!</definedName>
    <definedName name="BExTVS8U0EZLJRZ2MIUYGE8U301G" hidden="1">#REF!</definedName>
    <definedName name="BExTVZQLP9VFLEYQ9280W13X7E8K" localSheetId="9" hidden="1">#REF!</definedName>
    <definedName name="BExTVZQLP9VFLEYQ9280W13X7E8K" localSheetId="6" hidden="1">#REF!</definedName>
    <definedName name="BExTVZQLP9VFLEYQ9280W13X7E8K" localSheetId="8" hidden="1">#REF!</definedName>
    <definedName name="BExTVZQLP9VFLEYQ9280W13X7E8K" localSheetId="10" hidden="1">#REF!</definedName>
    <definedName name="BExTVZQLP9VFLEYQ9280W13X7E8K" localSheetId="7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hidden="1">#REF!</definedName>
    <definedName name="BExTW5QDSCAJ7RXS743LW6RL5SJK" hidden="1">'[3]Bud Mth'!$L$6:$M$11</definedName>
    <definedName name="BExTWB4LA1PODQOH4LDTHQKBN16K" localSheetId="9" hidden="1">#REF!</definedName>
    <definedName name="BExTWB4LA1PODQOH4LDTHQKBN16K" localSheetId="6" hidden="1">#REF!</definedName>
    <definedName name="BExTWB4LA1PODQOH4LDTHQKBN16K" localSheetId="8" hidden="1">#REF!</definedName>
    <definedName name="BExTWB4LA1PODQOH4LDTHQKBN16K" localSheetId="10" hidden="1">#REF!</definedName>
    <definedName name="BExTWB4LA1PODQOH4LDTHQKBN16K" localSheetId="7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hidden="1">#REF!</definedName>
    <definedName name="BExTWI0Q8AWXUA3ZN7I5V3QK2KM1" localSheetId="9" hidden="1">#REF!</definedName>
    <definedName name="BExTWI0Q8AWXUA3ZN7I5V3QK2KM1" localSheetId="6" hidden="1">#REF!</definedName>
    <definedName name="BExTWI0Q8AWXUA3ZN7I5V3QK2KM1" localSheetId="8" hidden="1">#REF!</definedName>
    <definedName name="BExTWI0Q8AWXUA3ZN7I5V3QK2KM1" localSheetId="10" hidden="1">#REF!</definedName>
    <definedName name="BExTWI0Q8AWXUA3ZN7I5V3QK2KM1" localSheetId="7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hidden="1">#REF!</definedName>
    <definedName name="BExTWJTIA3WUW1PUWXAOP9O8NKLZ" localSheetId="9" hidden="1">#REF!</definedName>
    <definedName name="BExTWJTIA3WUW1PUWXAOP9O8NKLZ" localSheetId="6" hidden="1">#REF!</definedName>
    <definedName name="BExTWJTIA3WUW1PUWXAOP9O8NKLZ" localSheetId="8" hidden="1">#REF!</definedName>
    <definedName name="BExTWJTIA3WUW1PUWXAOP9O8NKLZ" localSheetId="10" hidden="1">#REF!</definedName>
    <definedName name="BExTWJTIA3WUW1PUWXAOP9O8NKLZ" localSheetId="7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hidden="1">#REF!</definedName>
    <definedName name="BExTWW95OX07FNA01WF5MSSSFQLX" localSheetId="9" hidden="1">#REF!</definedName>
    <definedName name="BExTWW95OX07FNA01WF5MSSSFQLX" localSheetId="6" hidden="1">#REF!</definedName>
    <definedName name="BExTWW95OX07FNA01WF5MSSSFQLX" localSheetId="8" hidden="1">#REF!</definedName>
    <definedName name="BExTWW95OX07FNA01WF5MSSSFQLX" localSheetId="10" hidden="1">#REF!</definedName>
    <definedName name="BExTWW95OX07FNA01WF5MSSSFQLX" localSheetId="7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hidden="1">#REF!</definedName>
    <definedName name="BExTX11TGMK4J1I8SCX5QV40L2NX" localSheetId="9" hidden="1">#REF!</definedName>
    <definedName name="BExTX11TGMK4J1I8SCX5QV40L2NX" localSheetId="6" hidden="1">#REF!</definedName>
    <definedName name="BExTX11TGMK4J1I8SCX5QV40L2NX" localSheetId="8" hidden="1">#REF!</definedName>
    <definedName name="BExTX11TGMK4J1I8SCX5QV40L2NX" localSheetId="10" hidden="1">#REF!</definedName>
    <definedName name="BExTX11TGMK4J1I8SCX5QV40L2NX" localSheetId="7" hidden="1">#REF!</definedName>
    <definedName name="BExTX11TGMK4J1I8SCX5QV40L2NX" localSheetId="11" hidden="1">#REF!</definedName>
    <definedName name="BExTX11TGMK4J1I8SCX5QV40L2NX" localSheetId="12" hidden="1">#REF!</definedName>
    <definedName name="BExTX11TGMK4J1I8SCX5QV40L2NX" hidden="1">#REF!</definedName>
    <definedName name="BExTX1NDJMYRERGKCYTBGJXXUSGU" localSheetId="9" hidden="1">#REF!</definedName>
    <definedName name="BExTX1NDJMYRERGKCYTBGJXXUSGU" localSheetId="8" hidden="1">#REF!</definedName>
    <definedName name="BExTX1NDJMYRERGKCYTBGJXXUSGU" localSheetId="10" hidden="1">#REF!</definedName>
    <definedName name="BExTX1NDJMYRERGKCYTBGJXXUSGU" localSheetId="7" hidden="1">#REF!</definedName>
    <definedName name="BExTX1NDJMYRERGKCYTBGJXXUSGU" localSheetId="11" hidden="1">#REF!</definedName>
    <definedName name="BExTX1NDJMYRERGKCYTBGJXXUSGU" localSheetId="12" hidden="1">#REF!</definedName>
    <definedName name="BExTX1NDJMYRERGKCYTBGJXXUSGU" hidden="1">#REF!</definedName>
    <definedName name="BExTX476KI0RNB71XI5TYMANSGBG" localSheetId="9" hidden="1">#REF!</definedName>
    <definedName name="BExTX476KI0RNB71XI5TYMANSGBG" localSheetId="6" hidden="1">#REF!</definedName>
    <definedName name="BExTX476KI0RNB71XI5TYMANSGBG" localSheetId="8" hidden="1">#REF!</definedName>
    <definedName name="BExTX476KI0RNB71XI5TYMANSGBG" localSheetId="10" hidden="1">#REF!</definedName>
    <definedName name="BExTX476KI0RNB71XI5TYMANSGBG" localSheetId="7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hidden="1">#REF!</definedName>
    <definedName name="BExTXJ6HBAIXMMWKZTJNFDYVZCAY" localSheetId="9" hidden="1">#REF!</definedName>
    <definedName name="BExTXJ6HBAIXMMWKZTJNFDYVZCAY" localSheetId="6" hidden="1">#REF!</definedName>
    <definedName name="BExTXJ6HBAIXMMWKZTJNFDYVZCAY" localSheetId="8" hidden="1">#REF!</definedName>
    <definedName name="BExTXJ6HBAIXMMWKZTJNFDYVZCAY" localSheetId="10" hidden="1">#REF!</definedName>
    <definedName name="BExTXJ6HBAIXMMWKZTJNFDYVZCAY" localSheetId="7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hidden="1">#REF!</definedName>
    <definedName name="BExTXT812NQT8GAEGH738U29BI0D" localSheetId="9" hidden="1">#REF!</definedName>
    <definedName name="BExTXT812NQT8GAEGH738U29BI0D" localSheetId="6" hidden="1">#REF!</definedName>
    <definedName name="BExTXT812NQT8GAEGH738U29BI0D" localSheetId="8" hidden="1">#REF!</definedName>
    <definedName name="BExTXT812NQT8GAEGH738U29BI0D" localSheetId="10" hidden="1">#REF!</definedName>
    <definedName name="BExTXT812NQT8GAEGH738U29BI0D" localSheetId="7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hidden="1">#REF!</definedName>
    <definedName name="BExTXWIP2TFPTQ76NHFOB72NICRZ" localSheetId="9" hidden="1">#REF!</definedName>
    <definedName name="BExTXWIP2TFPTQ76NHFOB72NICRZ" localSheetId="6" hidden="1">#REF!</definedName>
    <definedName name="BExTXWIP2TFPTQ76NHFOB72NICRZ" localSheetId="8" hidden="1">#REF!</definedName>
    <definedName name="BExTXWIP2TFPTQ76NHFOB72NICRZ" localSheetId="10" hidden="1">#REF!</definedName>
    <definedName name="BExTXWIP2TFPTQ76NHFOB72NICRZ" localSheetId="7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hidden="1">#REF!</definedName>
    <definedName name="BExTY0EZPY8I8D2FD3CDWXYG9YR6" localSheetId="9" hidden="1">#REF!</definedName>
    <definedName name="BExTY0EZPY8I8D2FD3CDWXYG9YR6" localSheetId="8" hidden="1">#REF!</definedName>
    <definedName name="BExTY0EZPY8I8D2FD3CDWXYG9YR6" localSheetId="10" hidden="1">#REF!</definedName>
    <definedName name="BExTY0EZPY8I8D2FD3CDWXYG9YR6" localSheetId="7" hidden="1">#REF!</definedName>
    <definedName name="BExTY0EZPY8I8D2FD3CDWXYG9YR6" localSheetId="11" hidden="1">#REF!</definedName>
    <definedName name="BExTY0EZPY8I8D2FD3CDWXYG9YR6" localSheetId="12" hidden="1">#REF!</definedName>
    <definedName name="BExTY0EZPY8I8D2FD3CDWXYG9YR6" hidden="1">#REF!</definedName>
    <definedName name="BExTY5T62H651VC86QM4X7E28JVA" localSheetId="9" hidden="1">#REF!</definedName>
    <definedName name="BExTY5T62H651VC86QM4X7E28JVA" localSheetId="6" hidden="1">#REF!</definedName>
    <definedName name="BExTY5T62H651VC86QM4X7E28JVA" localSheetId="8" hidden="1">#REF!</definedName>
    <definedName name="BExTY5T62H651VC86QM4X7E28JVA" localSheetId="10" hidden="1">#REF!</definedName>
    <definedName name="BExTY5T62H651VC86QM4X7E28JVA" localSheetId="7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hidden="1">#REF!</definedName>
    <definedName name="BExTYKCEFJ83LZM95M1V7CSFQVEA" localSheetId="9" hidden="1">#REF!</definedName>
    <definedName name="BExTYKCEFJ83LZM95M1V7CSFQVEA" localSheetId="6" hidden="1">#REF!</definedName>
    <definedName name="BExTYKCEFJ83LZM95M1V7CSFQVEA" localSheetId="8" hidden="1">#REF!</definedName>
    <definedName name="BExTYKCEFJ83LZM95M1V7CSFQVEA" localSheetId="10" hidden="1">#REF!</definedName>
    <definedName name="BExTYKCEFJ83LZM95M1V7CSFQVEA" localSheetId="7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hidden="1">#REF!</definedName>
    <definedName name="BExTYNHRQ0T9YWN16KKDWXQ3D73B" hidden="1">'[2]Reco Sheet for Fcast'!$F$9:$G$9</definedName>
    <definedName name="BExTYPLA9N640MFRJJQPKXT7P88M" localSheetId="9" hidden="1">#REF!</definedName>
    <definedName name="BExTYPLA9N640MFRJJQPKXT7P88M" localSheetId="6" hidden="1">#REF!</definedName>
    <definedName name="BExTYPLA9N640MFRJJQPKXT7P88M" localSheetId="8" hidden="1">#REF!</definedName>
    <definedName name="BExTYPLA9N640MFRJJQPKXT7P88M" localSheetId="10" hidden="1">#REF!</definedName>
    <definedName name="BExTYPLA9N640MFRJJQPKXT7P88M" localSheetId="7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hidden="1">#REF!</definedName>
    <definedName name="BExTZ7F71SNTOX4LLZCK5R9VUMIJ" localSheetId="9" hidden="1">#REF!</definedName>
    <definedName name="BExTZ7F71SNTOX4LLZCK5R9VUMIJ" localSheetId="6" hidden="1">#REF!</definedName>
    <definedName name="BExTZ7F71SNTOX4LLZCK5R9VUMIJ" localSheetId="8" hidden="1">#REF!</definedName>
    <definedName name="BExTZ7F71SNTOX4LLZCK5R9VUMIJ" localSheetId="10" hidden="1">#REF!</definedName>
    <definedName name="BExTZ7F71SNTOX4LLZCK5R9VUMIJ" localSheetId="7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hidden="1">#REF!</definedName>
    <definedName name="BExTZ8X5G9S3PA4FPSNK7T69W7QT" localSheetId="9" hidden="1">#REF!</definedName>
    <definedName name="BExTZ8X5G9S3PA4FPSNK7T69W7QT" localSheetId="6" hidden="1">#REF!</definedName>
    <definedName name="BExTZ8X5G9S3PA4FPSNK7T69W7QT" localSheetId="8" hidden="1">#REF!</definedName>
    <definedName name="BExTZ8X5G9S3PA4FPSNK7T69W7QT" localSheetId="10" hidden="1">#REF!</definedName>
    <definedName name="BExTZ8X5G9S3PA4FPSNK7T69W7QT" localSheetId="7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hidden="1">#REF!</definedName>
    <definedName name="BExTZ97Y0RMR8V5BI9F2H4MFB77O" localSheetId="9" hidden="1">#REF!</definedName>
    <definedName name="BExTZ97Y0RMR8V5BI9F2H4MFB77O" localSheetId="6" hidden="1">#REF!</definedName>
    <definedName name="BExTZ97Y0RMR8V5BI9F2H4MFB77O" localSheetId="8" hidden="1">#REF!</definedName>
    <definedName name="BExTZ97Y0RMR8V5BI9F2H4MFB77O" localSheetId="10" hidden="1">#REF!</definedName>
    <definedName name="BExTZ97Y0RMR8V5BI9F2H4MFB77O" localSheetId="7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hidden="1">#REF!</definedName>
    <definedName name="BExTZCNYJOB7B7OI7V27ZVLV1X2D" localSheetId="9" hidden="1">#REF!</definedName>
    <definedName name="BExTZCNYJOB7B7OI7V27ZVLV1X2D" localSheetId="8" hidden="1">#REF!</definedName>
    <definedName name="BExTZCNYJOB7B7OI7V27ZVLV1X2D" localSheetId="10" hidden="1">#REF!</definedName>
    <definedName name="BExTZCNYJOB7B7OI7V27ZVLV1X2D" localSheetId="7" hidden="1">#REF!</definedName>
    <definedName name="BExTZCNYJOB7B7OI7V27ZVLV1X2D" localSheetId="11" hidden="1">#REF!</definedName>
    <definedName name="BExTZCNYJOB7B7OI7V27ZVLV1X2D" localSheetId="12" hidden="1">#REF!</definedName>
    <definedName name="BExTZCNYJOB7B7OI7V27ZVLV1X2D" hidden="1">#REF!</definedName>
    <definedName name="BExTZK5PMCAXJL4DUIGL6H9Y8U4C" localSheetId="9" hidden="1">#REF!</definedName>
    <definedName name="BExTZK5PMCAXJL4DUIGL6H9Y8U4C" localSheetId="6" hidden="1">#REF!</definedName>
    <definedName name="BExTZK5PMCAXJL4DUIGL6H9Y8U4C" localSheetId="8" hidden="1">#REF!</definedName>
    <definedName name="BExTZK5PMCAXJL4DUIGL6H9Y8U4C" localSheetId="10" hidden="1">#REF!</definedName>
    <definedName name="BExTZK5PMCAXJL4DUIGL6H9Y8U4C" localSheetId="7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hidden="1">#REF!</definedName>
    <definedName name="BExTZKB6L5SXV5UN71YVTCBEIGWY" localSheetId="9" hidden="1">#REF!</definedName>
    <definedName name="BExTZKB6L5SXV5UN71YVTCBEIGWY" localSheetId="6" hidden="1">#REF!</definedName>
    <definedName name="BExTZKB6L5SXV5UN71YVTCBEIGWY" localSheetId="8" hidden="1">#REF!</definedName>
    <definedName name="BExTZKB6L5SXV5UN71YVTCBEIGWY" localSheetId="10" hidden="1">#REF!</definedName>
    <definedName name="BExTZKB6L5SXV5UN71YVTCBEIGWY" localSheetId="7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hidden="1">#REF!</definedName>
    <definedName name="BExTZLICVKK4NBJFEGL270GJ2VQO" localSheetId="9" hidden="1">#REF!</definedName>
    <definedName name="BExTZLICVKK4NBJFEGL270GJ2VQO" localSheetId="6" hidden="1">#REF!</definedName>
    <definedName name="BExTZLICVKK4NBJFEGL270GJ2VQO" localSheetId="8" hidden="1">#REF!</definedName>
    <definedName name="BExTZLICVKK4NBJFEGL270GJ2VQO" localSheetId="10" hidden="1">#REF!</definedName>
    <definedName name="BExTZLICVKK4NBJFEGL270GJ2VQO" localSheetId="7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hidden="1">#REF!</definedName>
    <definedName name="BExTZO2596CBZKPI7YNA1QQNPAIJ" localSheetId="9" hidden="1">#REF!</definedName>
    <definedName name="BExTZO2596CBZKPI7YNA1QQNPAIJ" localSheetId="6" hidden="1">#REF!</definedName>
    <definedName name="BExTZO2596CBZKPI7YNA1QQNPAIJ" localSheetId="8" hidden="1">#REF!</definedName>
    <definedName name="BExTZO2596CBZKPI7YNA1QQNPAIJ" localSheetId="10" hidden="1">#REF!</definedName>
    <definedName name="BExTZO2596CBZKPI7YNA1QQNPAIJ" localSheetId="7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hidden="1">#REF!</definedName>
    <definedName name="BExTZRI5JZ4A251Y611W94RCOSWH" localSheetId="9" hidden="1">#REF!</definedName>
    <definedName name="BExTZRI5JZ4A251Y611W94RCOSWH" localSheetId="8" hidden="1">#REF!</definedName>
    <definedName name="BExTZRI5JZ4A251Y611W94RCOSWH" localSheetId="10" hidden="1">#REF!</definedName>
    <definedName name="BExTZRI5JZ4A251Y611W94RCOSWH" localSheetId="7" hidden="1">#REF!</definedName>
    <definedName name="BExTZRI5JZ4A251Y611W94RCOSWH" localSheetId="11" hidden="1">#REF!</definedName>
    <definedName name="BExTZRI5JZ4A251Y611W94RCOSWH" localSheetId="12" hidden="1">#REF!</definedName>
    <definedName name="BExTZRI5JZ4A251Y611W94RCOSWH" hidden="1">#REF!</definedName>
    <definedName name="BExTZY8TDV4U7FQL7O10G6VKWKPJ" localSheetId="9" hidden="1">#REF!</definedName>
    <definedName name="BExTZY8TDV4U7FQL7O10G6VKWKPJ" localSheetId="6" hidden="1">#REF!</definedName>
    <definedName name="BExTZY8TDV4U7FQL7O10G6VKWKPJ" localSheetId="8" hidden="1">#REF!</definedName>
    <definedName name="BExTZY8TDV4U7FQL7O10G6VKWKPJ" localSheetId="10" hidden="1">#REF!</definedName>
    <definedName name="BExTZY8TDV4U7FQL7O10G6VKWKPJ" localSheetId="7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hidden="1">#REF!</definedName>
    <definedName name="BExU02QNT4LT7H9JPUC4FXTLVGZT" localSheetId="9" hidden="1">#REF!</definedName>
    <definedName name="BExU02QNT4LT7H9JPUC4FXTLVGZT" localSheetId="6" hidden="1">#REF!</definedName>
    <definedName name="BExU02QNT4LT7H9JPUC4FXTLVGZT" localSheetId="8" hidden="1">#REF!</definedName>
    <definedName name="BExU02QNT4LT7H9JPUC4FXTLVGZT" localSheetId="10" hidden="1">#REF!</definedName>
    <definedName name="BExU02QNT4LT7H9JPUC4FXTLVGZT" localSheetId="7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hidden="1">#REF!</definedName>
    <definedName name="BExU0BFJJQO1HJZKI14QGOQ6JROO" localSheetId="9" hidden="1">#REF!</definedName>
    <definedName name="BExU0BFJJQO1HJZKI14QGOQ6JROO" localSheetId="6" hidden="1">#REF!</definedName>
    <definedName name="BExU0BFJJQO1HJZKI14QGOQ6JROO" localSheetId="8" hidden="1">#REF!</definedName>
    <definedName name="BExU0BFJJQO1HJZKI14QGOQ6JROO" localSheetId="10" hidden="1">#REF!</definedName>
    <definedName name="BExU0BFJJQO1HJZKI14QGOQ6JROO" localSheetId="7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hidden="1">#REF!</definedName>
    <definedName name="BExU0FH5WTGW8MRFUFMDDSMJ6YQ5" localSheetId="9" hidden="1">#REF!</definedName>
    <definedName name="BExU0FH5WTGW8MRFUFMDDSMJ6YQ5" localSheetId="6" hidden="1">#REF!</definedName>
    <definedName name="BExU0FH5WTGW8MRFUFMDDSMJ6YQ5" localSheetId="8" hidden="1">#REF!</definedName>
    <definedName name="BExU0FH5WTGW8MRFUFMDDSMJ6YQ5" localSheetId="10" hidden="1">#REF!</definedName>
    <definedName name="BExU0FH5WTGW8MRFUFMDDSMJ6YQ5" localSheetId="7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hidden="1">#REF!</definedName>
    <definedName name="BExU0GDOIL9U33QGU9ZU3YX3V1I4" localSheetId="9" hidden="1">#REF!</definedName>
    <definedName name="BExU0GDOIL9U33QGU9ZU3YX3V1I4" localSheetId="6" hidden="1">#REF!</definedName>
    <definedName name="BExU0GDOIL9U33QGU9ZU3YX3V1I4" localSheetId="8" hidden="1">#REF!</definedName>
    <definedName name="BExU0GDOIL9U33QGU9ZU3YX3V1I4" localSheetId="10" hidden="1">#REF!</definedName>
    <definedName name="BExU0GDOIL9U33QGU9ZU3YX3V1I4" localSheetId="7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hidden="1">#REF!</definedName>
    <definedName name="BExU0GTRJDB0T7KEE27AHPJ1VG21" localSheetId="9" hidden="1">#REF!</definedName>
    <definedName name="BExU0GTRJDB0T7KEE27AHPJ1VG21" localSheetId="8" hidden="1">#REF!</definedName>
    <definedName name="BExU0GTRJDB0T7KEE27AHPJ1VG21" localSheetId="10" hidden="1">#REF!</definedName>
    <definedName name="BExU0GTRJDB0T7KEE27AHPJ1VG21" localSheetId="7" hidden="1">#REF!</definedName>
    <definedName name="BExU0GTRJDB0T7KEE27AHPJ1VG21" localSheetId="11" hidden="1">#REF!</definedName>
    <definedName name="BExU0GTRJDB0T7KEE27AHPJ1VG21" localSheetId="12" hidden="1">#REF!</definedName>
    <definedName name="BExU0GTRJDB0T7KEE27AHPJ1VG21" hidden="1">#REF!</definedName>
    <definedName name="BExU0HKTO8WJDQDWRTUK5TETM3HS" localSheetId="9" hidden="1">#REF!</definedName>
    <definedName name="BExU0HKTO8WJDQDWRTUK5TETM3HS" localSheetId="6" hidden="1">#REF!</definedName>
    <definedName name="BExU0HKTO8WJDQDWRTUK5TETM3HS" localSheetId="8" hidden="1">#REF!</definedName>
    <definedName name="BExU0HKTO8WJDQDWRTUK5TETM3HS" localSheetId="10" hidden="1">#REF!</definedName>
    <definedName name="BExU0HKTO8WJDQDWRTUK5TETM3HS" localSheetId="7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hidden="1">#REF!</definedName>
    <definedName name="BExU0HQ4TX5Q172958BE5EAUX5J9" localSheetId="9" hidden="1">#REF!</definedName>
    <definedName name="BExU0HQ4TX5Q172958BE5EAUX5J9" localSheetId="8" hidden="1">#REF!</definedName>
    <definedName name="BExU0HQ4TX5Q172958BE5EAUX5J9" localSheetId="10" hidden="1">#REF!</definedName>
    <definedName name="BExU0HQ4TX5Q172958BE5EAUX5J9" localSheetId="7" hidden="1">#REF!</definedName>
    <definedName name="BExU0HQ4TX5Q172958BE5EAUX5J9" localSheetId="11" hidden="1">#REF!</definedName>
    <definedName name="BExU0HQ4TX5Q172958BE5EAUX5J9" localSheetId="12" hidden="1">#REF!</definedName>
    <definedName name="BExU0HQ4TX5Q172958BE5EAUX5J9" hidden="1">#REF!</definedName>
    <definedName name="BExU0MTJQPE041ZN7H8UKGV6MZT7" localSheetId="9" hidden="1">#REF!</definedName>
    <definedName name="BExU0MTJQPE041ZN7H8UKGV6MZT7" localSheetId="6" hidden="1">#REF!</definedName>
    <definedName name="BExU0MTJQPE041ZN7H8UKGV6MZT7" localSheetId="8" hidden="1">#REF!</definedName>
    <definedName name="BExU0MTJQPE041ZN7H8UKGV6MZT7" localSheetId="10" hidden="1">#REF!</definedName>
    <definedName name="BExU0MTJQPE041ZN7H8UKGV6MZT7" localSheetId="7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hidden="1">#REF!</definedName>
    <definedName name="BExU0V279SQQZ2OOHNLK0LYLXALV" localSheetId="9" hidden="1">#REF!</definedName>
    <definedName name="BExU0V279SQQZ2OOHNLK0LYLXALV" localSheetId="8" hidden="1">#REF!</definedName>
    <definedName name="BExU0V279SQQZ2OOHNLK0LYLXALV" localSheetId="10" hidden="1">#REF!</definedName>
    <definedName name="BExU0V279SQQZ2OOHNLK0LYLXALV" localSheetId="7" hidden="1">#REF!</definedName>
    <definedName name="BExU0V279SQQZ2OOHNLK0LYLXALV" localSheetId="11" hidden="1">#REF!</definedName>
    <definedName name="BExU0V279SQQZ2OOHNLK0LYLXALV" localSheetId="12" hidden="1">#REF!</definedName>
    <definedName name="BExU0V279SQQZ2OOHNLK0LYLXALV" hidden="1">#REF!</definedName>
    <definedName name="BExU0ZUUFYHLUK4M4E8GLGIBBNT0" localSheetId="9" hidden="1">#REF!</definedName>
    <definedName name="BExU0ZUUFYHLUK4M4E8GLGIBBNT0" localSheetId="6" hidden="1">#REF!</definedName>
    <definedName name="BExU0ZUUFYHLUK4M4E8GLGIBBNT0" localSheetId="8" hidden="1">#REF!</definedName>
    <definedName name="BExU0ZUUFYHLUK4M4E8GLGIBBNT0" localSheetId="10" hidden="1">#REF!</definedName>
    <definedName name="BExU0ZUUFYHLUK4M4E8GLGIBBNT0" localSheetId="7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hidden="1">#REF!</definedName>
    <definedName name="BExU13B0OT72I9SWX9VOIQTJ3APV" localSheetId="9" hidden="1">#REF!</definedName>
    <definedName name="BExU13B0OT72I9SWX9VOIQTJ3APV" localSheetId="8" hidden="1">#REF!</definedName>
    <definedName name="BExU13B0OT72I9SWX9VOIQTJ3APV" localSheetId="10" hidden="1">#REF!</definedName>
    <definedName name="BExU13B0OT72I9SWX9VOIQTJ3APV" localSheetId="7" hidden="1">#REF!</definedName>
    <definedName name="BExU13B0OT72I9SWX9VOIQTJ3APV" localSheetId="11" hidden="1">#REF!</definedName>
    <definedName name="BExU13B0OT72I9SWX9VOIQTJ3APV" localSheetId="12" hidden="1">#REF!</definedName>
    <definedName name="BExU13B0OT72I9SWX9VOIQTJ3APV" hidden="1">#REF!</definedName>
    <definedName name="BExU147D6RPG6ZVTSXRKFSVRHSBG" localSheetId="9" hidden="1">#REF!</definedName>
    <definedName name="BExU147D6RPG6ZVTSXRKFSVRHSBG" localSheetId="6" hidden="1">#REF!</definedName>
    <definedName name="BExU147D6RPG6ZVTSXRKFSVRHSBG" localSheetId="8" hidden="1">#REF!</definedName>
    <definedName name="BExU147D6RPG6ZVTSXRKFSVRHSBG" localSheetId="10" hidden="1">#REF!</definedName>
    <definedName name="BExU147D6RPG6ZVTSXRKFSVRHSBG" localSheetId="7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hidden="1">#REF!</definedName>
    <definedName name="BExU16R10W1SOAPNG4CDJ01T7JRE" localSheetId="9" hidden="1">#REF!</definedName>
    <definedName name="BExU16R10W1SOAPNG4CDJ01T7JRE" localSheetId="6" hidden="1">#REF!</definedName>
    <definedName name="BExU16R10W1SOAPNG4CDJ01T7JRE" localSheetId="8" hidden="1">#REF!</definedName>
    <definedName name="BExU16R10W1SOAPNG4CDJ01T7JRE" localSheetId="10" hidden="1">#REF!</definedName>
    <definedName name="BExU16R10W1SOAPNG4CDJ01T7JRE" localSheetId="7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hidden="1">#REF!</definedName>
    <definedName name="BExU17CKOR3GNIHDNVLH9L1IOJS9" localSheetId="9" hidden="1">#REF!</definedName>
    <definedName name="BExU17CKOR3GNIHDNVLH9L1IOJS9" localSheetId="6" hidden="1">#REF!</definedName>
    <definedName name="BExU17CKOR3GNIHDNVLH9L1IOJS9" localSheetId="8" hidden="1">#REF!</definedName>
    <definedName name="BExU17CKOR3GNIHDNVLH9L1IOJS9" localSheetId="10" hidden="1">#REF!</definedName>
    <definedName name="BExU17CKOR3GNIHDNVLH9L1IOJS9" localSheetId="7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hidden="1">#REF!</definedName>
    <definedName name="BExU1CQSGHIYEUTB4X944L0P5KO6" hidden="1">'[2]Reco Sheet for Fcast'!$I$8:$J$8</definedName>
    <definedName name="BExU1GXUTLRPJN4MRINLAPHSZQFG" localSheetId="9" hidden="1">#REF!</definedName>
    <definedName name="BExU1GXUTLRPJN4MRINLAPHSZQFG" localSheetId="6" hidden="1">#REF!</definedName>
    <definedName name="BExU1GXUTLRPJN4MRINLAPHSZQFG" localSheetId="8" hidden="1">#REF!</definedName>
    <definedName name="BExU1GXUTLRPJN4MRINLAPHSZQFG" localSheetId="10" hidden="1">#REF!</definedName>
    <definedName name="BExU1GXUTLRPJN4MRINLAPHSZQFG" localSheetId="7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hidden="1">#REF!</definedName>
    <definedName name="BExU1IL9AOHFO85BZB6S60DK3N8H" localSheetId="9" hidden="1">#REF!</definedName>
    <definedName name="BExU1IL9AOHFO85BZB6S60DK3N8H" localSheetId="6" hidden="1">#REF!</definedName>
    <definedName name="BExU1IL9AOHFO85BZB6S60DK3N8H" localSheetId="8" hidden="1">#REF!</definedName>
    <definedName name="BExU1IL9AOHFO85BZB6S60DK3N8H" localSheetId="10" hidden="1">#REF!</definedName>
    <definedName name="BExU1IL9AOHFO85BZB6S60DK3N8H" localSheetId="7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hidden="1">#REF!</definedName>
    <definedName name="BExU1NOPS09CLFZL1O31RAF9BQNQ" localSheetId="9" hidden="1">#REF!</definedName>
    <definedName name="BExU1NOPS09CLFZL1O31RAF9BQNQ" localSheetId="6" hidden="1">#REF!</definedName>
    <definedName name="BExU1NOPS09CLFZL1O31RAF9BQNQ" localSheetId="8" hidden="1">#REF!</definedName>
    <definedName name="BExU1NOPS09CLFZL1O31RAF9BQNQ" localSheetId="10" hidden="1">#REF!</definedName>
    <definedName name="BExU1NOPS09CLFZL1O31RAF9BQNQ" localSheetId="7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hidden="1">#REF!</definedName>
    <definedName name="BExU1PH9MOEX1JZVZ3D5M9DXB191" localSheetId="9" hidden="1">#REF!</definedName>
    <definedName name="BExU1PH9MOEX1JZVZ3D5M9DXB191" localSheetId="6" hidden="1">#REF!</definedName>
    <definedName name="BExU1PH9MOEX1JZVZ3D5M9DXB191" localSheetId="8" hidden="1">#REF!</definedName>
    <definedName name="BExU1PH9MOEX1JZVZ3D5M9DXB191" localSheetId="10" hidden="1">#REF!</definedName>
    <definedName name="BExU1PH9MOEX1JZVZ3D5M9DXB191" localSheetId="7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hidden="1">#REF!</definedName>
    <definedName name="BExU1QZEEKJA35IMEOLOJ3ODX0ZA" localSheetId="9" hidden="1">#REF!</definedName>
    <definedName name="BExU1QZEEKJA35IMEOLOJ3ODX0ZA" localSheetId="6" hidden="1">#REF!</definedName>
    <definedName name="BExU1QZEEKJA35IMEOLOJ3ODX0ZA" localSheetId="8" hidden="1">#REF!</definedName>
    <definedName name="BExU1QZEEKJA35IMEOLOJ3ODX0ZA" localSheetId="10" hidden="1">#REF!</definedName>
    <definedName name="BExU1QZEEKJA35IMEOLOJ3ODX0ZA" localSheetId="7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hidden="1">#REF!</definedName>
    <definedName name="BExU1VRURIWWVJ95O40WA23LMTJD" localSheetId="9" hidden="1">#REF!</definedName>
    <definedName name="BExU1VRURIWWVJ95O40WA23LMTJD" localSheetId="6" hidden="1">#REF!</definedName>
    <definedName name="BExU1VRURIWWVJ95O40WA23LMTJD" localSheetId="8" hidden="1">#REF!</definedName>
    <definedName name="BExU1VRURIWWVJ95O40WA23LMTJD" localSheetId="10" hidden="1">#REF!</definedName>
    <definedName name="BExU1VRURIWWVJ95O40WA23LMTJD" localSheetId="7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hidden="1">#REF!</definedName>
    <definedName name="BExU2M5CK6XK55UIHDVYRXJJJRI4" localSheetId="9" hidden="1">#REF!</definedName>
    <definedName name="BExU2M5CK6XK55UIHDVYRXJJJRI4" localSheetId="6" hidden="1">#REF!</definedName>
    <definedName name="BExU2M5CK6XK55UIHDVYRXJJJRI4" localSheetId="8" hidden="1">#REF!</definedName>
    <definedName name="BExU2M5CK6XK55UIHDVYRXJJJRI4" localSheetId="10" hidden="1">#REF!</definedName>
    <definedName name="BExU2M5CK6XK55UIHDVYRXJJJRI4" localSheetId="7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hidden="1">#REF!</definedName>
    <definedName name="BExU2TXVT25ZTOFQAF6CM53Z1RLF" localSheetId="9" hidden="1">#REF!</definedName>
    <definedName name="BExU2TXVT25ZTOFQAF6CM53Z1RLF" localSheetId="6" hidden="1">#REF!</definedName>
    <definedName name="BExU2TXVT25ZTOFQAF6CM53Z1RLF" localSheetId="8" hidden="1">#REF!</definedName>
    <definedName name="BExU2TXVT25ZTOFQAF6CM53Z1RLF" localSheetId="10" hidden="1">#REF!</definedName>
    <definedName name="BExU2TXVT25ZTOFQAF6CM53Z1RLF" localSheetId="7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hidden="1">#REF!</definedName>
    <definedName name="BExU2XZLYIU19G7358W5T9E87AFR" localSheetId="9" hidden="1">#REF!</definedName>
    <definedName name="BExU2XZLYIU19G7358W5T9E87AFR" localSheetId="6" hidden="1">#REF!</definedName>
    <definedName name="BExU2XZLYIU19G7358W5T9E87AFR" localSheetId="8" hidden="1">#REF!</definedName>
    <definedName name="BExU2XZLYIU19G7358W5T9E87AFR" localSheetId="10" hidden="1">#REF!</definedName>
    <definedName name="BExU2XZLYIU19G7358W5T9E87AFR" localSheetId="7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hidden="1">#REF!</definedName>
    <definedName name="BExU31FMG5EZ3RLMEW3HTVQ1N7XG" localSheetId="9" hidden="1">#REF!</definedName>
    <definedName name="BExU31FMG5EZ3RLMEW3HTVQ1N7XG" localSheetId="8" hidden="1">#REF!</definedName>
    <definedName name="BExU31FMG5EZ3RLMEW3HTVQ1N7XG" localSheetId="10" hidden="1">#REF!</definedName>
    <definedName name="BExU31FMG5EZ3RLMEW3HTVQ1N7XG" localSheetId="7" hidden="1">#REF!</definedName>
    <definedName name="BExU31FMG5EZ3RLMEW3HTVQ1N7XG" localSheetId="11" hidden="1">#REF!</definedName>
    <definedName name="BExU31FMG5EZ3RLMEW3HTVQ1N7XG" localSheetId="12" hidden="1">#REF!</definedName>
    <definedName name="BExU31FMG5EZ3RLMEW3HTVQ1N7XG" hidden="1">#REF!</definedName>
    <definedName name="BExU3B66MCKJFSKT3HL8B5EJGVX0" localSheetId="9" hidden="1">#REF!</definedName>
    <definedName name="BExU3B66MCKJFSKT3HL8B5EJGVX0" localSheetId="6" hidden="1">#REF!</definedName>
    <definedName name="BExU3B66MCKJFSKT3HL8B5EJGVX0" localSheetId="8" hidden="1">#REF!</definedName>
    <definedName name="BExU3B66MCKJFSKT3HL8B5EJGVX0" localSheetId="10" hidden="1">#REF!</definedName>
    <definedName name="BExU3B66MCKJFSKT3HL8B5EJGVX0" localSheetId="7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hidden="1">#REF!</definedName>
    <definedName name="BExU3RYEDSJFAKYWNZXCULXMIK83" hidden="1">'[3]Bud Mth'!$F$11:$G$11</definedName>
    <definedName name="BExU3UNI9NR1RNZR07NSLSZMDOQQ" localSheetId="9" hidden="1">#REF!</definedName>
    <definedName name="BExU3UNI9NR1RNZR07NSLSZMDOQQ" localSheetId="6" hidden="1">#REF!</definedName>
    <definedName name="BExU3UNI9NR1RNZR07NSLSZMDOQQ" localSheetId="8" hidden="1">#REF!</definedName>
    <definedName name="BExU3UNI9NR1RNZR07NSLSZMDOQQ" localSheetId="10" hidden="1">#REF!</definedName>
    <definedName name="BExU3UNI9NR1RNZR07NSLSZMDOQQ" localSheetId="7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hidden="1">#REF!</definedName>
    <definedName name="BExU401R18N6XKZKL7CNFOZQCM14" localSheetId="9" hidden="1">#REF!</definedName>
    <definedName name="BExU401R18N6XKZKL7CNFOZQCM14" localSheetId="6" hidden="1">#REF!</definedName>
    <definedName name="BExU401R18N6XKZKL7CNFOZQCM14" localSheetId="8" hidden="1">#REF!</definedName>
    <definedName name="BExU401R18N6XKZKL7CNFOZQCM14" localSheetId="10" hidden="1">#REF!</definedName>
    <definedName name="BExU401R18N6XKZKL7CNFOZQCM14" localSheetId="7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hidden="1">#REF!</definedName>
    <definedName name="BExU41UI1HPSMTWQ49N53B0N2Y8P" localSheetId="9" hidden="1">#REF!</definedName>
    <definedName name="BExU41UI1HPSMTWQ49N53B0N2Y8P" localSheetId="8" hidden="1">#REF!</definedName>
    <definedName name="BExU41UI1HPSMTWQ49N53B0N2Y8P" localSheetId="10" hidden="1">#REF!</definedName>
    <definedName name="BExU41UI1HPSMTWQ49N53B0N2Y8P" localSheetId="7" hidden="1">#REF!</definedName>
    <definedName name="BExU41UI1HPSMTWQ49N53B0N2Y8P" localSheetId="11" hidden="1">#REF!</definedName>
    <definedName name="BExU41UI1HPSMTWQ49N53B0N2Y8P" localSheetId="12" hidden="1">#REF!</definedName>
    <definedName name="BExU41UI1HPSMTWQ49N53B0N2Y8P" hidden="1">#REF!</definedName>
    <definedName name="BExU42QVGY7TK39W1BIN6CDRG2OE" localSheetId="9" hidden="1">#REF!</definedName>
    <definedName name="BExU42QVGY7TK39W1BIN6CDRG2OE" localSheetId="6" hidden="1">#REF!</definedName>
    <definedName name="BExU42QVGY7TK39W1BIN6CDRG2OE" localSheetId="8" hidden="1">#REF!</definedName>
    <definedName name="BExU42QVGY7TK39W1BIN6CDRG2OE" localSheetId="10" hidden="1">#REF!</definedName>
    <definedName name="BExU42QVGY7TK39W1BIN6CDRG2OE" localSheetId="7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hidden="1">#REF!</definedName>
    <definedName name="BExU46CCJ3OAXXF669QU83U8505X" localSheetId="9" hidden="1">#REF!</definedName>
    <definedName name="BExU46CCJ3OAXXF669QU83U8505X" localSheetId="8" hidden="1">#REF!</definedName>
    <definedName name="BExU46CCJ3OAXXF669QU83U8505X" localSheetId="10" hidden="1">#REF!</definedName>
    <definedName name="BExU46CCJ3OAXXF669QU83U8505X" localSheetId="7" hidden="1">#REF!</definedName>
    <definedName name="BExU46CCJ3OAXXF669QU83U8505X" localSheetId="11" hidden="1">#REF!</definedName>
    <definedName name="BExU46CCJ3OAXXF669QU83U8505X" localSheetId="12" hidden="1">#REF!</definedName>
    <definedName name="BExU46CCJ3OAXXF669QU83U8505X" hidden="1">#REF!</definedName>
    <definedName name="BExU47OZMS6TCWMEHHF0UCSFLLPI" localSheetId="9" hidden="1">#REF!</definedName>
    <definedName name="BExU47OZMS6TCWMEHHF0UCSFLLPI" localSheetId="6" hidden="1">#REF!</definedName>
    <definedName name="BExU47OZMS6TCWMEHHF0UCSFLLPI" localSheetId="8" hidden="1">#REF!</definedName>
    <definedName name="BExU47OZMS6TCWMEHHF0UCSFLLPI" localSheetId="10" hidden="1">#REF!</definedName>
    <definedName name="BExU47OZMS6TCWMEHHF0UCSFLLPI" localSheetId="7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hidden="1">#REF!</definedName>
    <definedName name="BExU4D36E8TXN0M8KSNGEAFYP4DQ" localSheetId="9" hidden="1">#REF!</definedName>
    <definedName name="BExU4D36E8TXN0M8KSNGEAFYP4DQ" localSheetId="6" hidden="1">#REF!</definedName>
    <definedName name="BExU4D36E8TXN0M8KSNGEAFYP4DQ" localSheetId="8" hidden="1">#REF!</definedName>
    <definedName name="BExU4D36E8TXN0M8KSNGEAFYP4DQ" localSheetId="10" hidden="1">#REF!</definedName>
    <definedName name="BExU4D36E8TXN0M8KSNGEAFYP4DQ" localSheetId="7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hidden="1">#REF!</definedName>
    <definedName name="BExU4G31RRVLJ3AC6E1FNEFMXM3O" localSheetId="9" hidden="1">#REF!</definedName>
    <definedName name="BExU4G31RRVLJ3AC6E1FNEFMXM3O" localSheetId="6" hidden="1">#REF!</definedName>
    <definedName name="BExU4G31RRVLJ3AC6E1FNEFMXM3O" localSheetId="8" hidden="1">#REF!</definedName>
    <definedName name="BExU4G31RRVLJ3AC6E1FNEFMXM3O" localSheetId="10" hidden="1">#REF!</definedName>
    <definedName name="BExU4G31RRVLJ3AC6E1FNEFMXM3O" localSheetId="7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hidden="1">#REF!</definedName>
    <definedName name="BExU4GDVLPUEWBA4MRYRTQAUNO7B" localSheetId="9" hidden="1">#REF!</definedName>
    <definedName name="BExU4GDVLPUEWBA4MRYRTQAUNO7B" localSheetId="6" hidden="1">#REF!</definedName>
    <definedName name="BExU4GDVLPUEWBA4MRYRTQAUNO7B" localSheetId="8" hidden="1">#REF!</definedName>
    <definedName name="BExU4GDVLPUEWBA4MRYRTQAUNO7B" localSheetId="10" hidden="1">#REF!</definedName>
    <definedName name="BExU4GDVLPUEWBA4MRYRTQAUNO7B" localSheetId="7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hidden="1">#REF!</definedName>
    <definedName name="BExU4I148DA7PRCCISLWQ6ABXFK6" localSheetId="9" hidden="1">#REF!</definedName>
    <definedName name="BExU4I148DA7PRCCISLWQ6ABXFK6" localSheetId="6" hidden="1">#REF!</definedName>
    <definedName name="BExU4I148DA7PRCCISLWQ6ABXFK6" localSheetId="8" hidden="1">#REF!</definedName>
    <definedName name="BExU4I148DA7PRCCISLWQ6ABXFK6" localSheetId="10" hidden="1">#REF!</definedName>
    <definedName name="BExU4I148DA7PRCCISLWQ6ABXFK6" localSheetId="7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hidden="1">#REF!</definedName>
    <definedName name="BExU4L101H2KQHVKCKQ4PBAWZV6K" localSheetId="9" hidden="1">#REF!</definedName>
    <definedName name="BExU4L101H2KQHVKCKQ4PBAWZV6K" localSheetId="6" hidden="1">#REF!</definedName>
    <definedName name="BExU4L101H2KQHVKCKQ4PBAWZV6K" localSheetId="8" hidden="1">#REF!</definedName>
    <definedName name="BExU4L101H2KQHVKCKQ4PBAWZV6K" localSheetId="10" hidden="1">#REF!</definedName>
    <definedName name="BExU4L101H2KQHVKCKQ4PBAWZV6K" localSheetId="7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hidden="1">#REF!</definedName>
    <definedName name="BExU4NA00RRRBGRT6TOB0MXZRCRZ" localSheetId="9" hidden="1">#REF!</definedName>
    <definedName name="BExU4NA00RRRBGRT6TOB0MXZRCRZ" localSheetId="6" hidden="1">#REF!</definedName>
    <definedName name="BExU4NA00RRRBGRT6TOB0MXZRCRZ" localSheetId="8" hidden="1">#REF!</definedName>
    <definedName name="BExU4NA00RRRBGRT6TOB0MXZRCRZ" localSheetId="10" hidden="1">#REF!</definedName>
    <definedName name="BExU4NA00RRRBGRT6TOB0MXZRCRZ" localSheetId="7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hidden="1">#REF!</definedName>
    <definedName name="BExU529I6YHVOG83TJHWSILIQU1S" localSheetId="9" hidden="1">#REF!</definedName>
    <definedName name="BExU529I6YHVOG83TJHWSILIQU1S" localSheetId="6" hidden="1">#REF!</definedName>
    <definedName name="BExU529I6YHVOG83TJHWSILIQU1S" localSheetId="8" hidden="1">#REF!</definedName>
    <definedName name="BExU529I6YHVOG83TJHWSILIQU1S" localSheetId="10" hidden="1">#REF!</definedName>
    <definedName name="BExU529I6YHVOG83TJHWSILIQU1S" localSheetId="7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hidden="1">#REF!</definedName>
    <definedName name="BExU57YCIKPRD8QWL6EU0YR3NG3J" localSheetId="9" hidden="1">#REF!</definedName>
    <definedName name="BExU57YCIKPRD8QWL6EU0YR3NG3J" localSheetId="6" hidden="1">#REF!</definedName>
    <definedName name="BExU57YCIKPRD8QWL6EU0YR3NG3J" localSheetId="8" hidden="1">#REF!</definedName>
    <definedName name="BExU57YCIKPRD8QWL6EU0YR3NG3J" localSheetId="10" hidden="1">#REF!</definedName>
    <definedName name="BExU57YCIKPRD8QWL6EU0YR3NG3J" localSheetId="7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hidden="1">#REF!</definedName>
    <definedName name="BExU59WK17RXBRY6DNZSMRYEZFUD" hidden="1">'[2]Reco Sheet for Fcast'!$F$6:$G$6</definedName>
    <definedName name="BExU5DSTBWXLN6E59B757KRWRI6E" localSheetId="9" hidden="1">#REF!</definedName>
    <definedName name="BExU5DSTBWXLN6E59B757KRWRI6E" localSheetId="6" hidden="1">#REF!</definedName>
    <definedName name="BExU5DSTBWXLN6E59B757KRWRI6E" localSheetId="8" hidden="1">#REF!</definedName>
    <definedName name="BExU5DSTBWXLN6E59B757KRWRI6E" localSheetId="10" hidden="1">#REF!</definedName>
    <definedName name="BExU5DSTBWXLN6E59B757KRWRI6E" localSheetId="7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hidden="1">#REF!</definedName>
    <definedName name="BExU5TDWM8NNDHYPQ7OQODTQ368A" localSheetId="9" hidden="1">#REF!</definedName>
    <definedName name="BExU5TDWM8NNDHYPQ7OQODTQ368A" localSheetId="6" hidden="1">#REF!</definedName>
    <definedName name="BExU5TDWM8NNDHYPQ7OQODTQ368A" localSheetId="8" hidden="1">#REF!</definedName>
    <definedName name="BExU5TDWM8NNDHYPQ7OQODTQ368A" localSheetId="10" hidden="1">#REF!</definedName>
    <definedName name="BExU5TDWM8NNDHYPQ7OQODTQ368A" localSheetId="7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hidden="1">#REF!</definedName>
    <definedName name="BExU5U4T9X5KDP3VK3NW53ZHZR0J" localSheetId="9" hidden="1">#REF!</definedName>
    <definedName name="BExU5U4T9X5KDP3VK3NW53ZHZR0J" localSheetId="8" hidden="1">#REF!</definedName>
    <definedName name="BExU5U4T9X5KDP3VK3NW53ZHZR0J" localSheetId="10" hidden="1">#REF!</definedName>
    <definedName name="BExU5U4T9X5KDP3VK3NW53ZHZR0J" localSheetId="7" hidden="1">#REF!</definedName>
    <definedName name="BExU5U4T9X5KDP3VK3NW53ZHZR0J" localSheetId="11" hidden="1">#REF!</definedName>
    <definedName name="BExU5U4T9X5KDP3VK3NW53ZHZR0J" localSheetId="12" hidden="1">#REF!</definedName>
    <definedName name="BExU5U4T9X5KDP3VK3NW53ZHZR0J" hidden="1">#REF!</definedName>
    <definedName name="BExU5X4OX1V1XHS6WSSORVQPP6Z3" localSheetId="9" hidden="1">#REF!</definedName>
    <definedName name="BExU5X4OX1V1XHS6WSSORVQPP6Z3" localSheetId="6" hidden="1">#REF!</definedName>
    <definedName name="BExU5X4OX1V1XHS6WSSORVQPP6Z3" localSheetId="8" hidden="1">#REF!</definedName>
    <definedName name="BExU5X4OX1V1XHS6WSSORVQPP6Z3" localSheetId="10" hidden="1">#REF!</definedName>
    <definedName name="BExU5X4OX1V1XHS6WSSORVQPP6Z3" localSheetId="7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hidden="1">#REF!</definedName>
    <definedName name="BExU5XVPARTFMRYHNUTBKDIL4UJN" localSheetId="9" hidden="1">#REF!</definedName>
    <definedName name="BExU5XVPARTFMRYHNUTBKDIL4UJN" localSheetId="6" hidden="1">#REF!</definedName>
    <definedName name="BExU5XVPARTFMRYHNUTBKDIL4UJN" localSheetId="8" hidden="1">#REF!</definedName>
    <definedName name="BExU5XVPARTFMRYHNUTBKDIL4UJN" localSheetId="10" hidden="1">#REF!</definedName>
    <definedName name="BExU5XVPARTFMRYHNUTBKDIL4UJN" localSheetId="7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hidden="1">#REF!</definedName>
    <definedName name="BExU66KMFBAP8JCVG9VM1RD1TNFF" localSheetId="9" hidden="1">#REF!</definedName>
    <definedName name="BExU66KMFBAP8JCVG9VM1RD1TNFF" localSheetId="6" hidden="1">#REF!</definedName>
    <definedName name="BExU66KMFBAP8JCVG9VM1RD1TNFF" localSheetId="8" hidden="1">#REF!</definedName>
    <definedName name="BExU66KMFBAP8JCVG9VM1RD1TNFF" localSheetId="10" hidden="1">#REF!</definedName>
    <definedName name="BExU66KMFBAP8JCVG9VM1RD1TNFF" localSheetId="7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hidden="1">#REF!</definedName>
    <definedName name="BExU68IOM3CB3TACNAE9565TW7SH" localSheetId="9" hidden="1">#REF!</definedName>
    <definedName name="BExU68IOM3CB3TACNAE9565TW7SH" localSheetId="6" hidden="1">#REF!</definedName>
    <definedName name="BExU68IOM3CB3TACNAE9565TW7SH" localSheetId="8" hidden="1">#REF!</definedName>
    <definedName name="BExU68IOM3CB3TACNAE9565TW7SH" localSheetId="10" hidden="1">#REF!</definedName>
    <definedName name="BExU68IOM3CB3TACNAE9565TW7SH" localSheetId="7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hidden="1">#REF!</definedName>
    <definedName name="BExU6AM82KN21E82HMWVP3LWP9IL" localSheetId="9" hidden="1">#REF!</definedName>
    <definedName name="BExU6AM82KN21E82HMWVP3LWP9IL" localSheetId="6" hidden="1">#REF!</definedName>
    <definedName name="BExU6AM82KN21E82HMWVP3LWP9IL" localSheetId="8" hidden="1">#REF!</definedName>
    <definedName name="BExU6AM82KN21E82HMWVP3LWP9IL" localSheetId="10" hidden="1">#REF!</definedName>
    <definedName name="BExU6AM82KN21E82HMWVP3LWP9IL" localSheetId="7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hidden="1">#REF!</definedName>
    <definedName name="BExU6ECYWW93VXVS8TAIJBYECM1V" localSheetId="9" hidden="1">#REF!</definedName>
    <definedName name="BExU6ECYWW93VXVS8TAIJBYECM1V" localSheetId="8" hidden="1">#REF!</definedName>
    <definedName name="BExU6ECYWW93VXVS8TAIJBYECM1V" localSheetId="10" hidden="1">#REF!</definedName>
    <definedName name="BExU6ECYWW93VXVS8TAIJBYECM1V" localSheetId="7" hidden="1">#REF!</definedName>
    <definedName name="BExU6ECYWW93VXVS8TAIJBYECM1V" localSheetId="11" hidden="1">#REF!</definedName>
    <definedName name="BExU6ECYWW93VXVS8TAIJBYECM1V" localSheetId="12" hidden="1">#REF!</definedName>
    <definedName name="BExU6ECYWW93VXVS8TAIJBYECM1V" hidden="1">#REF!</definedName>
    <definedName name="BExU6FEU1MRHU98R9YOJC5OKUJ6L" localSheetId="9" hidden="1">#REF!</definedName>
    <definedName name="BExU6FEU1MRHU98R9YOJC5OKUJ6L" localSheetId="6" hidden="1">#REF!</definedName>
    <definedName name="BExU6FEU1MRHU98R9YOJC5OKUJ6L" localSheetId="8" hidden="1">#REF!</definedName>
    <definedName name="BExU6FEU1MRHU98R9YOJC5OKUJ6L" localSheetId="10" hidden="1">#REF!</definedName>
    <definedName name="BExU6FEU1MRHU98R9YOJC5OKUJ6L" localSheetId="7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hidden="1">#REF!</definedName>
    <definedName name="BExU6KIAJ663Y8W8QMU4HCF183DF" localSheetId="9" hidden="1">#REF!</definedName>
    <definedName name="BExU6KIAJ663Y8W8QMU4HCF183DF" localSheetId="6" hidden="1">#REF!</definedName>
    <definedName name="BExU6KIAJ663Y8W8QMU4HCF183DF" localSheetId="8" hidden="1">#REF!</definedName>
    <definedName name="BExU6KIAJ663Y8W8QMU4HCF183DF" localSheetId="10" hidden="1">#REF!</definedName>
    <definedName name="BExU6KIAJ663Y8W8QMU4HCF183DF" localSheetId="7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hidden="1">#REF!</definedName>
    <definedName name="BExU6KT19B4PG6SHXFBGBPLM66KT" localSheetId="9" hidden="1">#REF!</definedName>
    <definedName name="BExU6KT19B4PG6SHXFBGBPLM66KT" localSheetId="6" hidden="1">#REF!</definedName>
    <definedName name="BExU6KT19B4PG6SHXFBGBPLM66KT" localSheetId="8" hidden="1">#REF!</definedName>
    <definedName name="BExU6KT19B4PG6SHXFBGBPLM66KT" localSheetId="10" hidden="1">#REF!</definedName>
    <definedName name="BExU6KT19B4PG6SHXFBGBPLM66KT" localSheetId="7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hidden="1">#REF!</definedName>
    <definedName name="BExU6PAVKIOAIMQ9XQIHHF1SUAGO" localSheetId="9" hidden="1">#REF!</definedName>
    <definedName name="BExU6PAVKIOAIMQ9XQIHHF1SUAGO" localSheetId="6" hidden="1">#REF!</definedName>
    <definedName name="BExU6PAVKIOAIMQ9XQIHHF1SUAGO" localSheetId="8" hidden="1">#REF!</definedName>
    <definedName name="BExU6PAVKIOAIMQ9XQIHHF1SUAGO" localSheetId="10" hidden="1">#REF!</definedName>
    <definedName name="BExU6PAVKIOAIMQ9XQIHHF1SUAGO" localSheetId="7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hidden="1">#REF!</definedName>
    <definedName name="BExU6WXXC7SSQDMHSLUN5C2V4IYX" localSheetId="9" hidden="1">#REF!</definedName>
    <definedName name="BExU6WXXC7SSQDMHSLUN5C2V4IYX" localSheetId="6" hidden="1">#REF!</definedName>
    <definedName name="BExU6WXXC7SSQDMHSLUN5C2V4IYX" localSheetId="8" hidden="1">#REF!</definedName>
    <definedName name="BExU6WXXC7SSQDMHSLUN5C2V4IYX" localSheetId="10" hidden="1">#REF!</definedName>
    <definedName name="BExU6WXXC7SSQDMHSLUN5C2V4IYX" localSheetId="7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hidden="1">#REF!</definedName>
    <definedName name="BExU73387E74XE8A9UKZLZNJYY65" localSheetId="9" hidden="1">#REF!</definedName>
    <definedName name="BExU73387E74XE8A9UKZLZNJYY65" localSheetId="6" hidden="1">#REF!</definedName>
    <definedName name="BExU73387E74XE8A9UKZLZNJYY65" localSheetId="8" hidden="1">#REF!</definedName>
    <definedName name="BExU73387E74XE8A9UKZLZNJYY65" localSheetId="10" hidden="1">#REF!</definedName>
    <definedName name="BExU73387E74XE8A9UKZLZNJYY65" localSheetId="7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hidden="1">#REF!</definedName>
    <definedName name="BExU76ZHCJM8I7VSICCMSTC33O6U" localSheetId="9" hidden="1">#REF!</definedName>
    <definedName name="BExU76ZHCJM8I7VSICCMSTC33O6U" localSheetId="6" hidden="1">#REF!</definedName>
    <definedName name="BExU76ZHCJM8I7VSICCMSTC33O6U" localSheetId="8" hidden="1">#REF!</definedName>
    <definedName name="BExU76ZHCJM8I7VSICCMSTC33O6U" localSheetId="10" hidden="1">#REF!</definedName>
    <definedName name="BExU76ZHCJM8I7VSICCMSTC33O6U" localSheetId="7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hidden="1">#REF!</definedName>
    <definedName name="BExU7BBTUF8BQ42DSGM94X5TG5GF" localSheetId="9" hidden="1">#REF!</definedName>
    <definedName name="BExU7BBTUF8BQ42DSGM94X5TG5GF" localSheetId="6" hidden="1">#REF!</definedName>
    <definedName name="BExU7BBTUF8BQ42DSGM94X5TG5GF" localSheetId="8" hidden="1">#REF!</definedName>
    <definedName name="BExU7BBTUF8BQ42DSGM94X5TG5GF" localSheetId="10" hidden="1">#REF!</definedName>
    <definedName name="BExU7BBTUF8BQ42DSGM94X5TG5GF" localSheetId="7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hidden="1">#REF!</definedName>
    <definedName name="BExU7ES0XCYMF26C2IBWVI4GIYRC" localSheetId="9" hidden="1">#REF!</definedName>
    <definedName name="BExU7ES0XCYMF26C2IBWVI4GIYRC" localSheetId="6" hidden="1">#REF!</definedName>
    <definedName name="BExU7ES0XCYMF26C2IBWVI4GIYRC" localSheetId="8" hidden="1">#REF!</definedName>
    <definedName name="BExU7ES0XCYMF26C2IBWVI4GIYRC" localSheetId="10" hidden="1">#REF!</definedName>
    <definedName name="BExU7ES0XCYMF26C2IBWVI4GIYRC" localSheetId="7" hidden="1">#REF!</definedName>
    <definedName name="BExU7ES0XCYMF26C2IBWVI4GIYRC" localSheetId="11" hidden="1">#REF!</definedName>
    <definedName name="BExU7ES0XCYMF26C2IBWVI4GIYRC" localSheetId="12" hidden="1">#REF!</definedName>
    <definedName name="BExU7ES0XCYMF26C2IBWVI4GIYRC" hidden="1">#REF!</definedName>
    <definedName name="BExU7HH4EAHFQHT4AXKGWAWZP3I0" localSheetId="9" hidden="1">#REF!</definedName>
    <definedName name="BExU7HH4EAHFQHT4AXKGWAWZP3I0" localSheetId="6" hidden="1">#REF!</definedName>
    <definedName name="BExU7HH4EAHFQHT4AXKGWAWZP3I0" localSheetId="8" hidden="1">#REF!</definedName>
    <definedName name="BExU7HH4EAHFQHT4AXKGWAWZP3I0" localSheetId="10" hidden="1">#REF!</definedName>
    <definedName name="BExU7HH4EAHFQHT4AXKGWAWZP3I0" localSheetId="7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hidden="1">#REF!</definedName>
    <definedName name="BExU7MF1ZVPDHOSMCAXOSYICHZ4I" localSheetId="9" hidden="1">#REF!</definedName>
    <definedName name="BExU7MF1ZVPDHOSMCAXOSYICHZ4I" localSheetId="6" hidden="1">#REF!</definedName>
    <definedName name="BExU7MF1ZVPDHOSMCAXOSYICHZ4I" localSheetId="8" hidden="1">#REF!</definedName>
    <definedName name="BExU7MF1ZVPDHOSMCAXOSYICHZ4I" localSheetId="10" hidden="1">#REF!</definedName>
    <definedName name="BExU7MF1ZVPDHOSMCAXOSYICHZ4I" localSheetId="7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hidden="1">#REF!</definedName>
    <definedName name="BExU7O2BJ6D5YCKEL6FD2EFCWYRX" localSheetId="9" hidden="1">#REF!</definedName>
    <definedName name="BExU7O2BJ6D5YCKEL6FD2EFCWYRX" localSheetId="6" hidden="1">#REF!</definedName>
    <definedName name="BExU7O2BJ6D5YCKEL6FD2EFCWYRX" localSheetId="8" hidden="1">#REF!</definedName>
    <definedName name="BExU7O2BJ6D5YCKEL6FD2EFCWYRX" localSheetId="10" hidden="1">#REF!</definedName>
    <definedName name="BExU7O2BJ6D5YCKEL6FD2EFCWYRX" localSheetId="7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hidden="1">#REF!</definedName>
    <definedName name="BExU7Q0JS9YIUKUPNSSAIDK2KJAV" localSheetId="9" hidden="1">#REF!</definedName>
    <definedName name="BExU7Q0JS9YIUKUPNSSAIDK2KJAV" localSheetId="6" hidden="1">#REF!</definedName>
    <definedName name="BExU7Q0JS9YIUKUPNSSAIDK2KJAV" localSheetId="8" hidden="1">#REF!</definedName>
    <definedName name="BExU7Q0JS9YIUKUPNSSAIDK2KJAV" localSheetId="10" hidden="1">#REF!</definedName>
    <definedName name="BExU7Q0JS9YIUKUPNSSAIDK2KJAV" localSheetId="7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hidden="1">#REF!</definedName>
    <definedName name="BExU80I6AE5OU7P7F5V7HWIZBJ4P" localSheetId="9" hidden="1">#REF!</definedName>
    <definedName name="BExU80I6AE5OU7P7F5V7HWIZBJ4P" localSheetId="6" hidden="1">#REF!</definedName>
    <definedName name="BExU80I6AE5OU7P7F5V7HWIZBJ4P" localSheetId="8" hidden="1">#REF!</definedName>
    <definedName name="BExU80I6AE5OU7P7F5V7HWIZBJ4P" localSheetId="10" hidden="1">#REF!</definedName>
    <definedName name="BExU80I6AE5OU7P7F5V7HWIZBJ4P" localSheetId="7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hidden="1">#REF!</definedName>
    <definedName name="BExU86NB26MCPYIISZ36HADONGT2" localSheetId="9" hidden="1">#REF!</definedName>
    <definedName name="BExU86NB26MCPYIISZ36HADONGT2" localSheetId="6" hidden="1">#REF!</definedName>
    <definedName name="BExU86NB26MCPYIISZ36HADONGT2" localSheetId="8" hidden="1">#REF!</definedName>
    <definedName name="BExU86NB26MCPYIISZ36HADONGT2" localSheetId="10" hidden="1">#REF!</definedName>
    <definedName name="BExU86NB26MCPYIISZ36HADONGT2" localSheetId="7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hidden="1">#REF!</definedName>
    <definedName name="BExU885EZZNSZV3GP298UJ8LB7OL" localSheetId="9" hidden="1">#REF!</definedName>
    <definedName name="BExU885EZZNSZV3GP298UJ8LB7OL" localSheetId="6" hidden="1">#REF!</definedName>
    <definedName name="BExU885EZZNSZV3GP298UJ8LB7OL" localSheetId="8" hidden="1">#REF!</definedName>
    <definedName name="BExU885EZZNSZV3GP298UJ8LB7OL" localSheetId="10" hidden="1">#REF!</definedName>
    <definedName name="BExU885EZZNSZV3GP298UJ8LB7OL" localSheetId="7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hidden="1">#REF!</definedName>
    <definedName name="BExU8FSAUP9TUZ1NO9WXK80QPHWV" localSheetId="9" hidden="1">#REF!</definedName>
    <definedName name="BExU8FSAUP9TUZ1NO9WXK80QPHWV" localSheetId="6" hidden="1">#REF!</definedName>
    <definedName name="BExU8FSAUP9TUZ1NO9WXK80QPHWV" localSheetId="8" hidden="1">#REF!</definedName>
    <definedName name="BExU8FSAUP9TUZ1NO9WXK80QPHWV" localSheetId="10" hidden="1">#REF!</definedName>
    <definedName name="BExU8FSAUP9TUZ1NO9WXK80QPHWV" localSheetId="7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hidden="1">#REF!</definedName>
    <definedName name="BExU8KFLAN778MBN93NYZB0FV30G" localSheetId="9" hidden="1">#REF!</definedName>
    <definedName name="BExU8KFLAN778MBN93NYZB0FV30G" localSheetId="6" hidden="1">#REF!</definedName>
    <definedName name="BExU8KFLAN778MBN93NYZB0FV30G" localSheetId="8" hidden="1">#REF!</definedName>
    <definedName name="BExU8KFLAN778MBN93NYZB0FV30G" localSheetId="10" hidden="1">#REF!</definedName>
    <definedName name="BExU8KFLAN778MBN93NYZB0FV30G" localSheetId="7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hidden="1">#REF!</definedName>
    <definedName name="BExU8UX9JX3XLB47YZ8GFXE0V7R2" localSheetId="9" hidden="1">#REF!</definedName>
    <definedName name="BExU8UX9JX3XLB47YZ8GFXE0V7R2" localSheetId="6" hidden="1">#REF!</definedName>
    <definedName name="BExU8UX9JX3XLB47YZ8GFXE0V7R2" localSheetId="8" hidden="1">#REF!</definedName>
    <definedName name="BExU8UX9JX3XLB47YZ8GFXE0V7R2" localSheetId="10" hidden="1">#REF!</definedName>
    <definedName name="BExU8UX9JX3XLB47YZ8GFXE0V7R2" localSheetId="7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hidden="1">#REF!</definedName>
    <definedName name="BExU8ZKKDINBKQPVOBFCFBCNK8RG" localSheetId="9" hidden="1">#REF!</definedName>
    <definedName name="BExU8ZKKDINBKQPVOBFCFBCNK8RG" localSheetId="8" hidden="1">#REF!</definedName>
    <definedName name="BExU8ZKKDINBKQPVOBFCFBCNK8RG" localSheetId="10" hidden="1">#REF!</definedName>
    <definedName name="BExU8ZKKDINBKQPVOBFCFBCNK8RG" localSheetId="7" hidden="1">#REF!</definedName>
    <definedName name="BExU8ZKKDINBKQPVOBFCFBCNK8RG" localSheetId="11" hidden="1">#REF!</definedName>
    <definedName name="BExU8ZKKDINBKQPVOBFCFBCNK8RG" localSheetId="12" hidden="1">#REF!</definedName>
    <definedName name="BExU8ZKKDINBKQPVOBFCFBCNK8RG" hidden="1">#REF!</definedName>
    <definedName name="BExU96M1J7P9DZQ3S9H0C12KGYTW" localSheetId="9" hidden="1">#REF!</definedName>
    <definedName name="BExU96M1J7P9DZQ3S9H0C12KGYTW" localSheetId="6" hidden="1">#REF!</definedName>
    <definedName name="BExU96M1J7P9DZQ3S9H0C12KGYTW" localSheetId="8" hidden="1">#REF!</definedName>
    <definedName name="BExU96M1J7P9DZQ3S9H0C12KGYTW" localSheetId="10" hidden="1">#REF!</definedName>
    <definedName name="BExU96M1J7P9DZQ3S9H0C12KGYTW" localSheetId="7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hidden="1">#REF!</definedName>
    <definedName name="BExU9F05OR1GZ3057R6UL3WPEIYI" localSheetId="9" hidden="1">#REF!</definedName>
    <definedName name="BExU9F05OR1GZ3057R6UL3WPEIYI" localSheetId="6" hidden="1">#REF!</definedName>
    <definedName name="BExU9F05OR1GZ3057R6UL3WPEIYI" localSheetId="8" hidden="1">#REF!</definedName>
    <definedName name="BExU9F05OR1GZ3057R6UL3WPEIYI" localSheetId="10" hidden="1">#REF!</definedName>
    <definedName name="BExU9F05OR1GZ3057R6UL3WPEIYI" localSheetId="7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hidden="1">#REF!</definedName>
    <definedName name="BExU9GCSO5YILIKG6VAHN13DL75K" localSheetId="9" hidden="1">#REF!</definedName>
    <definedName name="BExU9GCSO5YILIKG6VAHN13DL75K" localSheetId="6" hidden="1">#REF!</definedName>
    <definedName name="BExU9GCSO5YILIKG6VAHN13DL75K" localSheetId="8" hidden="1">#REF!</definedName>
    <definedName name="BExU9GCSO5YILIKG6VAHN13DL75K" localSheetId="10" hidden="1">#REF!</definedName>
    <definedName name="BExU9GCSO5YILIKG6VAHN13DL75K" localSheetId="7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hidden="1">#REF!</definedName>
    <definedName name="BExU9KJOZLO15N11MJVN782NFGJ0" localSheetId="9" hidden="1">#REF!</definedName>
    <definedName name="BExU9KJOZLO15N11MJVN782NFGJ0" localSheetId="6" hidden="1">#REF!</definedName>
    <definedName name="BExU9KJOZLO15N11MJVN782NFGJ0" localSheetId="8" hidden="1">#REF!</definedName>
    <definedName name="BExU9KJOZLO15N11MJVN782NFGJ0" localSheetId="10" hidden="1">#REF!</definedName>
    <definedName name="BExU9KJOZLO15N11MJVN782NFGJ0" localSheetId="7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hidden="1">#REF!</definedName>
    <definedName name="BExU9LG29XU2K1GNKRO4438JYQZE" localSheetId="9" hidden="1">#REF!</definedName>
    <definedName name="BExU9LG29XU2K1GNKRO4438JYQZE" localSheetId="6" hidden="1">#REF!</definedName>
    <definedName name="BExU9LG29XU2K1GNKRO4438JYQZE" localSheetId="8" hidden="1">#REF!</definedName>
    <definedName name="BExU9LG29XU2K1GNKRO4438JYQZE" localSheetId="10" hidden="1">#REF!</definedName>
    <definedName name="BExU9LG29XU2K1GNKRO4438JYQZE" localSheetId="7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hidden="1">#REF!</definedName>
    <definedName name="BExU9RW36I5Z6JIXUIUB3PJH86LT" localSheetId="9" hidden="1">#REF!</definedName>
    <definedName name="BExU9RW36I5Z6JIXUIUB3PJH86LT" localSheetId="6" hidden="1">#REF!</definedName>
    <definedName name="BExU9RW36I5Z6JIXUIUB3PJH86LT" localSheetId="8" hidden="1">#REF!</definedName>
    <definedName name="BExU9RW36I5Z6JIXUIUB3PJH86LT" localSheetId="10" hidden="1">#REF!</definedName>
    <definedName name="BExU9RW36I5Z6JIXUIUB3PJH86LT" localSheetId="7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hidden="1">#REF!</definedName>
    <definedName name="BExUA28AO7OWDG3H23Q0CL4B7BHW" localSheetId="9" hidden="1">#REF!</definedName>
    <definedName name="BExUA28AO7OWDG3H23Q0CL4B7BHW" localSheetId="6" hidden="1">#REF!</definedName>
    <definedName name="BExUA28AO7OWDG3H23Q0CL4B7BHW" localSheetId="8" hidden="1">#REF!</definedName>
    <definedName name="BExUA28AO7OWDG3H23Q0CL4B7BHW" localSheetId="10" hidden="1">#REF!</definedName>
    <definedName name="BExUA28AO7OWDG3H23Q0CL4B7BHW" localSheetId="7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hidden="1">#REF!</definedName>
    <definedName name="BExUA5O923FFNEBY8BPO1TU3QGBM" localSheetId="9" hidden="1">#REF!</definedName>
    <definedName name="BExUA5O923FFNEBY8BPO1TU3QGBM" localSheetId="6" hidden="1">#REF!</definedName>
    <definedName name="BExUA5O923FFNEBY8BPO1TU3QGBM" localSheetId="8" hidden="1">#REF!</definedName>
    <definedName name="BExUA5O923FFNEBY8BPO1TU3QGBM" localSheetId="10" hidden="1">#REF!</definedName>
    <definedName name="BExUA5O923FFNEBY8BPO1TU3QGBM" localSheetId="7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hidden="1">#REF!</definedName>
    <definedName name="BExUA6Q4K25VH452AQ3ZIRBCMS61" localSheetId="9" hidden="1">#REF!</definedName>
    <definedName name="BExUA6Q4K25VH452AQ3ZIRBCMS61" localSheetId="6" hidden="1">#REF!</definedName>
    <definedName name="BExUA6Q4K25VH452AQ3ZIRBCMS61" localSheetId="8" hidden="1">#REF!</definedName>
    <definedName name="BExUA6Q4K25VH452AQ3ZIRBCMS61" localSheetId="10" hidden="1">#REF!</definedName>
    <definedName name="BExUA6Q4K25VH452AQ3ZIRBCMS61" localSheetId="7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hidden="1">#REF!</definedName>
    <definedName name="BExUAD618VJT7Y268F09VY8TCB6I" hidden="1">'[2]Reco Sheet for Fcast'!$F$11:$G$11</definedName>
    <definedName name="BExUAFV4JMBSM2SKBQL9NHL0NIBS" localSheetId="9" hidden="1">#REF!</definedName>
    <definedName name="BExUAFV4JMBSM2SKBQL9NHL0NIBS" localSheetId="6" hidden="1">#REF!</definedName>
    <definedName name="BExUAFV4JMBSM2SKBQL9NHL0NIBS" localSheetId="8" hidden="1">#REF!</definedName>
    <definedName name="BExUAFV4JMBSM2SKBQL9NHL0NIBS" localSheetId="10" hidden="1">#REF!</definedName>
    <definedName name="BExUAFV4JMBSM2SKBQL9NHL0NIBS" localSheetId="7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hidden="1">#REF!</definedName>
    <definedName name="BExUAMWQODKBXMRH1QCMJLJBF8M7" localSheetId="9" hidden="1">#REF!</definedName>
    <definedName name="BExUAMWQODKBXMRH1QCMJLJBF8M7" localSheetId="6" hidden="1">#REF!</definedName>
    <definedName name="BExUAMWQODKBXMRH1QCMJLJBF8M7" localSheetId="8" hidden="1">#REF!</definedName>
    <definedName name="BExUAMWQODKBXMRH1QCMJLJBF8M7" localSheetId="10" hidden="1">#REF!</definedName>
    <definedName name="BExUAMWQODKBXMRH1QCMJLJBF8M7" localSheetId="7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hidden="1">#REF!</definedName>
    <definedName name="BExUAX8WS5OPVLCDXRGKTU2QMTFO" localSheetId="9" hidden="1">#REF!</definedName>
    <definedName name="BExUAX8WS5OPVLCDXRGKTU2QMTFO" localSheetId="6" hidden="1">#REF!</definedName>
    <definedName name="BExUAX8WS5OPVLCDXRGKTU2QMTFO" localSheetId="8" hidden="1">#REF!</definedName>
    <definedName name="BExUAX8WS5OPVLCDXRGKTU2QMTFO" localSheetId="10" hidden="1">#REF!</definedName>
    <definedName name="BExUAX8WS5OPVLCDXRGKTU2QMTFO" localSheetId="7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hidden="1">#REF!</definedName>
    <definedName name="BExUB08T2BYPVAJVBMXLIDWLL1OE" localSheetId="9" hidden="1">#REF!</definedName>
    <definedName name="BExUB08T2BYPVAJVBMXLIDWLL1OE" localSheetId="8" hidden="1">#REF!</definedName>
    <definedName name="BExUB08T2BYPVAJVBMXLIDWLL1OE" localSheetId="10" hidden="1">#REF!</definedName>
    <definedName name="BExUB08T2BYPVAJVBMXLIDWLL1OE" localSheetId="7" hidden="1">#REF!</definedName>
    <definedName name="BExUB08T2BYPVAJVBMXLIDWLL1OE" localSheetId="11" hidden="1">#REF!</definedName>
    <definedName name="BExUB08T2BYPVAJVBMXLIDWLL1OE" localSheetId="12" hidden="1">#REF!</definedName>
    <definedName name="BExUB08T2BYPVAJVBMXLIDWLL1OE" hidden="1">#REF!</definedName>
    <definedName name="BExUB33EK29TFQ0BN3SU5AAHUXYI" hidden="1">'[3]Bud Mth'!$I$9:$J$9</definedName>
    <definedName name="BExUB8HLEXSBVPZ5AXNQEK96F1N4" localSheetId="9" hidden="1">#REF!</definedName>
    <definedName name="BExUB8HLEXSBVPZ5AXNQEK96F1N4" localSheetId="6" hidden="1">#REF!</definedName>
    <definedName name="BExUB8HLEXSBVPZ5AXNQEK96F1N4" localSheetId="8" hidden="1">#REF!</definedName>
    <definedName name="BExUB8HLEXSBVPZ5AXNQEK96F1N4" localSheetId="10" hidden="1">#REF!</definedName>
    <definedName name="BExUB8HLEXSBVPZ5AXNQEK96F1N4" localSheetId="7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hidden="1">#REF!</definedName>
    <definedName name="BExUBCDVZIEA7YT0LPSMHL5ZSERQ" localSheetId="9" hidden="1">#REF!</definedName>
    <definedName name="BExUBCDVZIEA7YT0LPSMHL5ZSERQ" localSheetId="6" hidden="1">#REF!</definedName>
    <definedName name="BExUBCDVZIEA7YT0LPSMHL5ZSERQ" localSheetId="8" hidden="1">#REF!</definedName>
    <definedName name="BExUBCDVZIEA7YT0LPSMHL5ZSERQ" localSheetId="10" hidden="1">#REF!</definedName>
    <definedName name="BExUBCDVZIEA7YT0LPSMHL5ZSERQ" localSheetId="7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hidden="1">#REF!</definedName>
    <definedName name="BExUBKXBUCN760QYU7Q8GESBWOQH" localSheetId="9" hidden="1">#REF!</definedName>
    <definedName name="BExUBKXBUCN760QYU7Q8GESBWOQH" localSheetId="6" hidden="1">#REF!</definedName>
    <definedName name="BExUBKXBUCN760QYU7Q8GESBWOQH" localSheetId="8" hidden="1">#REF!</definedName>
    <definedName name="BExUBKXBUCN760QYU7Q8GESBWOQH" localSheetId="10" hidden="1">#REF!</definedName>
    <definedName name="BExUBKXBUCN760QYU7Q8GESBWOQH" localSheetId="7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hidden="1">#REF!</definedName>
    <definedName name="BExUBL83ED0P076RN9RJ8P1MZ299" localSheetId="9" hidden="1">#REF!</definedName>
    <definedName name="BExUBL83ED0P076RN9RJ8P1MZ299" localSheetId="6" hidden="1">#REF!</definedName>
    <definedName name="BExUBL83ED0P076RN9RJ8P1MZ299" localSheetId="8" hidden="1">#REF!</definedName>
    <definedName name="BExUBL83ED0P076RN9RJ8P1MZ299" localSheetId="10" hidden="1">#REF!</definedName>
    <definedName name="BExUBL83ED0P076RN9RJ8P1MZ299" localSheetId="7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hidden="1">#REF!</definedName>
    <definedName name="BExUBWBAQDH3CAWZ4R4K50QVAO9Z" localSheetId="9" hidden="1">#REF!</definedName>
    <definedName name="BExUBWBAQDH3CAWZ4R4K50QVAO9Z" localSheetId="8" hidden="1">#REF!</definedName>
    <definedName name="BExUBWBAQDH3CAWZ4R4K50QVAO9Z" localSheetId="10" hidden="1">#REF!</definedName>
    <definedName name="BExUBWBAQDH3CAWZ4R4K50QVAO9Z" localSheetId="7" hidden="1">#REF!</definedName>
    <definedName name="BExUBWBAQDH3CAWZ4R4K50QVAO9Z" localSheetId="11" hidden="1">#REF!</definedName>
    <definedName name="BExUBWBAQDH3CAWZ4R4K50QVAO9Z" localSheetId="12" hidden="1">#REF!</definedName>
    <definedName name="BExUBWBAQDH3CAWZ4R4K50QVAO9Z" hidden="1">#REF!</definedName>
    <definedName name="BExUC623BDYEODBN0N4DO6PJQ7NU" localSheetId="9" hidden="1">#REF!</definedName>
    <definedName name="BExUC623BDYEODBN0N4DO6PJQ7NU" localSheetId="6" hidden="1">#REF!</definedName>
    <definedName name="BExUC623BDYEODBN0N4DO6PJQ7NU" localSheetId="8" hidden="1">#REF!</definedName>
    <definedName name="BExUC623BDYEODBN0N4DO6PJQ7NU" localSheetId="10" hidden="1">#REF!</definedName>
    <definedName name="BExUC623BDYEODBN0N4DO6PJQ7NU" localSheetId="7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hidden="1">#REF!</definedName>
    <definedName name="BExUC8G72O2YXWX0KZM5IEBC5NYF" hidden="1">'[3]Bud Mth'!$C$15:$D$29</definedName>
    <definedName name="BExUC8WH8TCKBB5313JGYYQ1WFLT" localSheetId="9" hidden="1">#REF!</definedName>
    <definedName name="BExUC8WH8TCKBB5313JGYYQ1WFLT" localSheetId="6" hidden="1">#REF!</definedName>
    <definedName name="BExUC8WH8TCKBB5313JGYYQ1WFLT" localSheetId="8" hidden="1">#REF!</definedName>
    <definedName name="BExUC8WH8TCKBB5313JGYYQ1WFLT" localSheetId="10" hidden="1">#REF!</definedName>
    <definedName name="BExUC8WH8TCKBB5313JGYYQ1WFLT" localSheetId="7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hidden="1">#REF!</definedName>
    <definedName name="BExUCFCDK6SPH86I6STXX8X3WMC4" localSheetId="9" hidden="1">#REF!</definedName>
    <definedName name="BExUCFCDK6SPH86I6STXX8X3WMC4" localSheetId="6" hidden="1">#REF!</definedName>
    <definedName name="BExUCFCDK6SPH86I6STXX8X3WMC4" localSheetId="8" hidden="1">#REF!</definedName>
    <definedName name="BExUCFCDK6SPH86I6STXX8X3WMC4" localSheetId="10" hidden="1">#REF!</definedName>
    <definedName name="BExUCFCDK6SPH86I6STXX8X3WMC4" localSheetId="7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hidden="1">#REF!</definedName>
    <definedName name="BExUCLC6AQ5KR6LXSAXV4QQ8ASVG" localSheetId="9" hidden="1">#REF!</definedName>
    <definedName name="BExUCLC6AQ5KR6LXSAXV4QQ8ASVG" localSheetId="6" hidden="1">#REF!</definedName>
    <definedName name="BExUCLC6AQ5KR6LXSAXV4QQ8ASVG" localSheetId="8" hidden="1">#REF!</definedName>
    <definedName name="BExUCLC6AQ5KR6LXSAXV4QQ8ASVG" localSheetId="10" hidden="1">#REF!</definedName>
    <definedName name="BExUCLC6AQ5KR6LXSAXV4QQ8ASVG" localSheetId="7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hidden="1">#REF!</definedName>
    <definedName name="BExUD4IOJ12X3PJG5WXNNGDRCKAP" localSheetId="9" hidden="1">#REF!</definedName>
    <definedName name="BExUD4IOJ12X3PJG5WXNNGDRCKAP" localSheetId="6" hidden="1">#REF!</definedName>
    <definedName name="BExUD4IOJ12X3PJG5WXNNGDRCKAP" localSheetId="8" hidden="1">#REF!</definedName>
    <definedName name="BExUD4IOJ12X3PJG5WXNNGDRCKAP" localSheetId="10" hidden="1">#REF!</definedName>
    <definedName name="BExUD4IOJ12X3PJG5WXNNGDRCKAP" localSheetId="7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hidden="1">#REF!</definedName>
    <definedName name="BExUD9WX9BWK72UWVSLYZJLAY5VY" localSheetId="9" hidden="1">#REF!</definedName>
    <definedName name="BExUD9WX9BWK72UWVSLYZJLAY5VY" localSheetId="6" hidden="1">#REF!</definedName>
    <definedName name="BExUD9WX9BWK72UWVSLYZJLAY5VY" localSheetId="8" hidden="1">#REF!</definedName>
    <definedName name="BExUD9WX9BWK72UWVSLYZJLAY5VY" localSheetId="10" hidden="1">#REF!</definedName>
    <definedName name="BExUD9WX9BWK72UWVSLYZJLAY5VY" localSheetId="7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hidden="1">#REF!</definedName>
    <definedName name="BExUDEV0CYVO7Y5IQQBEJ6FUY9S6" localSheetId="9" hidden="1">#REF!</definedName>
    <definedName name="BExUDEV0CYVO7Y5IQQBEJ6FUY9S6" localSheetId="6" hidden="1">#REF!</definedName>
    <definedName name="BExUDEV0CYVO7Y5IQQBEJ6FUY9S6" localSheetId="8" hidden="1">#REF!</definedName>
    <definedName name="BExUDEV0CYVO7Y5IQQBEJ6FUY9S6" localSheetId="10" hidden="1">#REF!</definedName>
    <definedName name="BExUDEV0CYVO7Y5IQQBEJ6FUY9S6" localSheetId="7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hidden="1">#REF!</definedName>
    <definedName name="BExUDJ7DYJ87DXRZ8X55DX7WPECP" hidden="1">'[3]Bud Mth'!$F$11:$G$11</definedName>
    <definedName name="BExUDWOXQGIZW0EAIIYLQUPXF8YV" localSheetId="9" hidden="1">#REF!</definedName>
    <definedName name="BExUDWOXQGIZW0EAIIYLQUPXF8YV" localSheetId="6" hidden="1">#REF!</definedName>
    <definedName name="BExUDWOXQGIZW0EAIIYLQUPXF8YV" localSheetId="8" hidden="1">#REF!</definedName>
    <definedName name="BExUDWOXQGIZW0EAIIYLQUPXF8YV" localSheetId="10" hidden="1">#REF!</definedName>
    <definedName name="BExUDWOXQGIZW0EAIIYLQUPXF8YV" localSheetId="7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hidden="1">#REF!</definedName>
    <definedName name="BExUDXAIC17W1FUU8Z10XUAVB7CS" localSheetId="9" hidden="1">#REF!</definedName>
    <definedName name="BExUDXAIC17W1FUU8Z10XUAVB7CS" localSheetId="6" hidden="1">#REF!</definedName>
    <definedName name="BExUDXAIC17W1FUU8Z10XUAVB7CS" localSheetId="8" hidden="1">#REF!</definedName>
    <definedName name="BExUDXAIC17W1FUU8Z10XUAVB7CS" localSheetId="10" hidden="1">#REF!</definedName>
    <definedName name="BExUDXAIC17W1FUU8Z10XUAVB7CS" localSheetId="7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hidden="1">#REF!</definedName>
    <definedName name="BExUE5OMY7OAJQ9WR8C8HG311ORP" localSheetId="9" hidden="1">#REF!</definedName>
    <definedName name="BExUE5OMY7OAJQ9WR8C8HG311ORP" localSheetId="6" hidden="1">#REF!</definedName>
    <definedName name="BExUE5OMY7OAJQ9WR8C8HG311ORP" localSheetId="8" hidden="1">#REF!</definedName>
    <definedName name="BExUE5OMY7OAJQ9WR8C8HG311ORP" localSheetId="10" hidden="1">#REF!</definedName>
    <definedName name="BExUE5OMY7OAJQ9WR8C8HG311ORP" localSheetId="7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hidden="1">#REF!</definedName>
    <definedName name="BExUEFKOQWXXGRNLAOJV2BJ66UB8" localSheetId="9" hidden="1">#REF!</definedName>
    <definedName name="BExUEFKOQWXXGRNLAOJV2BJ66UB8" localSheetId="6" hidden="1">#REF!</definedName>
    <definedName name="BExUEFKOQWXXGRNLAOJV2BJ66UB8" localSheetId="8" hidden="1">#REF!</definedName>
    <definedName name="BExUEFKOQWXXGRNLAOJV2BJ66UB8" localSheetId="10" hidden="1">#REF!</definedName>
    <definedName name="BExUEFKOQWXXGRNLAOJV2BJ66UB8" localSheetId="7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hidden="1">#REF!</definedName>
    <definedName name="BExUEJGX3OQQP5KFRJSRCZ70EI9V" localSheetId="9" hidden="1">#REF!</definedName>
    <definedName name="BExUEJGX3OQQP5KFRJSRCZ70EI9V" localSheetId="6" hidden="1">#REF!</definedName>
    <definedName name="BExUEJGX3OQQP5KFRJSRCZ70EI9V" localSheetId="8" hidden="1">#REF!</definedName>
    <definedName name="BExUEJGX3OQQP5KFRJSRCZ70EI9V" localSheetId="10" hidden="1">#REF!</definedName>
    <definedName name="BExUEJGX3OQQP5KFRJSRCZ70EI9V" localSheetId="7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hidden="1">#REF!</definedName>
    <definedName name="BExUEYR71COFS2X8PDNU21IPMQEU" localSheetId="9" hidden="1">#REF!</definedName>
    <definedName name="BExUEYR71COFS2X8PDNU21IPMQEU" localSheetId="6" hidden="1">#REF!</definedName>
    <definedName name="BExUEYR71COFS2X8PDNU21IPMQEU" localSheetId="8" hidden="1">#REF!</definedName>
    <definedName name="BExUEYR71COFS2X8PDNU21IPMQEU" localSheetId="10" hidden="1">#REF!</definedName>
    <definedName name="BExUEYR71COFS2X8PDNU21IPMQEU" localSheetId="7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hidden="1">#REF!</definedName>
    <definedName name="BExVPRLJ9I6RX45EDVFSQGCPJSOK" localSheetId="9" hidden="1">#REF!</definedName>
    <definedName name="BExVPRLJ9I6RX45EDVFSQGCPJSOK" localSheetId="6" hidden="1">#REF!</definedName>
    <definedName name="BExVPRLJ9I6RX45EDVFSQGCPJSOK" localSheetId="8" hidden="1">#REF!</definedName>
    <definedName name="BExVPRLJ9I6RX45EDVFSQGCPJSOK" localSheetId="10" hidden="1">#REF!</definedName>
    <definedName name="BExVPRLJ9I6RX45EDVFSQGCPJSOK" localSheetId="7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hidden="1">#REF!</definedName>
    <definedName name="BExVSK5E1T5C3Z7L1TS7KHBIC1EB" hidden="1">'[3]Bud Mth'!$F$8:$G$8</definedName>
    <definedName name="BExVSL787C8E4HFQZ2NVLT35I2XV" localSheetId="9" hidden="1">#REF!</definedName>
    <definedName name="BExVSL787C8E4HFQZ2NVLT35I2XV" localSheetId="6" hidden="1">#REF!</definedName>
    <definedName name="BExVSL787C8E4HFQZ2NVLT35I2XV" localSheetId="8" hidden="1">#REF!</definedName>
    <definedName name="BExVSL787C8E4HFQZ2NVLT35I2XV" localSheetId="10" hidden="1">#REF!</definedName>
    <definedName name="BExVSL787C8E4HFQZ2NVLT35I2XV" localSheetId="7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hidden="1">#REF!</definedName>
    <definedName name="BExVSTFTVV14SFGHQUOJL5SQ5TX9" localSheetId="9" hidden="1">#REF!</definedName>
    <definedName name="BExVSTFTVV14SFGHQUOJL5SQ5TX9" localSheetId="6" hidden="1">#REF!</definedName>
    <definedName name="BExVSTFTVV14SFGHQUOJL5SQ5TX9" localSheetId="8" hidden="1">#REF!</definedName>
    <definedName name="BExVSTFTVV14SFGHQUOJL5SQ5TX9" localSheetId="10" hidden="1">#REF!</definedName>
    <definedName name="BExVSTFTVV14SFGHQUOJL5SQ5TX9" localSheetId="7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hidden="1">#REF!</definedName>
    <definedName name="BExVT2QBVD5W0ZHB69JPOCXYAUR3" localSheetId="9" hidden="1">#REF!</definedName>
    <definedName name="BExVT2QBVD5W0ZHB69JPOCXYAUR3" localSheetId="8" hidden="1">#REF!</definedName>
    <definedName name="BExVT2QBVD5W0ZHB69JPOCXYAUR3" localSheetId="10" hidden="1">#REF!</definedName>
    <definedName name="BExVT2QBVD5W0ZHB69JPOCXYAUR3" localSheetId="7" hidden="1">#REF!</definedName>
    <definedName name="BExVT2QBVD5W0ZHB69JPOCXYAUR3" localSheetId="11" hidden="1">#REF!</definedName>
    <definedName name="BExVT2QBVD5W0ZHB69JPOCXYAUR3" localSheetId="12" hidden="1">#REF!</definedName>
    <definedName name="BExVT2QBVD5W0ZHB69JPOCXYAUR3" hidden="1">#REF!</definedName>
    <definedName name="BExVT3MPE8LQ5JFN3HQIFKSQ80U4" localSheetId="9" hidden="1">#REF!</definedName>
    <definedName name="BExVT3MPE8LQ5JFN3HQIFKSQ80U4" localSheetId="6" hidden="1">#REF!</definedName>
    <definedName name="BExVT3MPE8LQ5JFN3HQIFKSQ80U4" localSheetId="8" hidden="1">#REF!</definedName>
    <definedName name="BExVT3MPE8LQ5JFN3HQIFKSQ80U4" localSheetId="10" hidden="1">#REF!</definedName>
    <definedName name="BExVT3MPE8LQ5JFN3HQIFKSQ80U4" localSheetId="7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hidden="1">#REF!</definedName>
    <definedName name="BExVT7TRK3NZHPME2TFBXOF1WBR9" localSheetId="9" hidden="1">#REF!</definedName>
    <definedName name="BExVT7TRK3NZHPME2TFBXOF1WBR9" localSheetId="6" hidden="1">#REF!</definedName>
    <definedName name="BExVT7TRK3NZHPME2TFBXOF1WBR9" localSheetId="8" hidden="1">#REF!</definedName>
    <definedName name="BExVT7TRK3NZHPME2TFBXOF1WBR9" localSheetId="10" hidden="1">#REF!</definedName>
    <definedName name="BExVT7TRK3NZHPME2TFBXOF1WBR9" localSheetId="7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hidden="1">#REF!</definedName>
    <definedName name="BExVT9H0R0T7WGQAAC0HABMG54YM" localSheetId="9" hidden="1">#REF!</definedName>
    <definedName name="BExVT9H0R0T7WGQAAC0HABMG54YM" localSheetId="6" hidden="1">#REF!</definedName>
    <definedName name="BExVT9H0R0T7WGQAAC0HABMG54YM" localSheetId="8" hidden="1">#REF!</definedName>
    <definedName name="BExVT9H0R0T7WGQAAC0HABMG54YM" localSheetId="10" hidden="1">#REF!</definedName>
    <definedName name="BExVT9H0R0T7WGQAAC0HABMG54YM" localSheetId="7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hidden="1">#REF!</definedName>
    <definedName name="BExVTCMDDEDGLUIMUU6BSFHEWTOP" localSheetId="9" hidden="1">#REF!</definedName>
    <definedName name="BExVTCMDDEDGLUIMUU6BSFHEWTOP" localSheetId="6" hidden="1">#REF!</definedName>
    <definedName name="BExVTCMDDEDGLUIMUU6BSFHEWTOP" localSheetId="8" hidden="1">#REF!</definedName>
    <definedName name="BExVTCMDDEDGLUIMUU6BSFHEWTOP" localSheetId="10" hidden="1">#REF!</definedName>
    <definedName name="BExVTCMDDEDGLUIMUU6BSFHEWTOP" localSheetId="7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hidden="1">#REF!</definedName>
    <definedName name="BExVTCMDQMLKRA2NQR72XU6Y54IK" localSheetId="9" hidden="1">#REF!</definedName>
    <definedName name="BExVTCMDQMLKRA2NQR72XU6Y54IK" localSheetId="6" hidden="1">#REF!</definedName>
    <definedName name="BExVTCMDQMLKRA2NQR72XU6Y54IK" localSheetId="8" hidden="1">#REF!</definedName>
    <definedName name="BExVTCMDQMLKRA2NQR72XU6Y54IK" localSheetId="10" hidden="1">#REF!</definedName>
    <definedName name="BExVTCMDQMLKRA2NQR72XU6Y54IK" localSheetId="7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hidden="1">#REF!</definedName>
    <definedName name="BExVTCRV8FQ5U9OYWWL44N6KFNHU" localSheetId="9" hidden="1">#REF!</definedName>
    <definedName name="BExVTCRV8FQ5U9OYWWL44N6KFNHU" localSheetId="6" hidden="1">#REF!</definedName>
    <definedName name="BExVTCRV8FQ5U9OYWWL44N6KFNHU" localSheetId="8" hidden="1">#REF!</definedName>
    <definedName name="BExVTCRV8FQ5U9OYWWL44N6KFNHU" localSheetId="10" hidden="1">#REF!</definedName>
    <definedName name="BExVTCRV8FQ5U9OYWWL44N6KFNHU" localSheetId="7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hidden="1">#REF!</definedName>
    <definedName name="BExVTNESHPVG0A0KZ7BRX26MS0PF" localSheetId="9" hidden="1">#REF!</definedName>
    <definedName name="BExVTNESHPVG0A0KZ7BRX26MS0PF" localSheetId="6" hidden="1">#REF!</definedName>
    <definedName name="BExVTNESHPVG0A0KZ7BRX26MS0PF" localSheetId="8" hidden="1">#REF!</definedName>
    <definedName name="BExVTNESHPVG0A0KZ7BRX26MS0PF" localSheetId="10" hidden="1">#REF!</definedName>
    <definedName name="BExVTNESHPVG0A0KZ7BRX26MS0PF" localSheetId="7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hidden="1">#REF!</definedName>
    <definedName name="BExVTTJVTNRSBHBTUZ78WG2JM5MK" localSheetId="9" hidden="1">#REF!</definedName>
    <definedName name="BExVTTJVTNRSBHBTUZ78WG2JM5MK" localSheetId="6" hidden="1">#REF!</definedName>
    <definedName name="BExVTTJVTNRSBHBTUZ78WG2JM5MK" localSheetId="8" hidden="1">#REF!</definedName>
    <definedName name="BExVTTJVTNRSBHBTUZ78WG2JM5MK" localSheetId="10" hidden="1">#REF!</definedName>
    <definedName name="BExVTTJVTNRSBHBTUZ78WG2JM5MK" localSheetId="7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hidden="1">#REF!</definedName>
    <definedName name="BExVTULPY4GSSJVTEJZ6XZ3P43PV" localSheetId="9" hidden="1">#REF!</definedName>
    <definedName name="BExVTULPY4GSSJVTEJZ6XZ3P43PV" localSheetId="8" hidden="1">#REF!</definedName>
    <definedName name="BExVTULPY4GSSJVTEJZ6XZ3P43PV" localSheetId="10" hidden="1">#REF!</definedName>
    <definedName name="BExVTULPY4GSSJVTEJZ6XZ3P43PV" localSheetId="7" hidden="1">#REF!</definedName>
    <definedName name="BExVTULPY4GSSJVTEJZ6XZ3P43PV" localSheetId="11" hidden="1">#REF!</definedName>
    <definedName name="BExVTULPY4GSSJVTEJZ6XZ3P43PV" localSheetId="12" hidden="1">#REF!</definedName>
    <definedName name="BExVTULPY4GSSJVTEJZ6XZ3P43PV" hidden="1">#REF!</definedName>
    <definedName name="BExVTXLMYR87BC04D1ERALPUFVPG" localSheetId="9" hidden="1">#REF!</definedName>
    <definedName name="BExVTXLMYR87BC04D1ERALPUFVPG" localSheetId="6" hidden="1">#REF!</definedName>
    <definedName name="BExVTXLMYR87BC04D1ERALPUFVPG" localSheetId="8" hidden="1">#REF!</definedName>
    <definedName name="BExVTXLMYR87BC04D1ERALPUFVPG" localSheetId="10" hidden="1">#REF!</definedName>
    <definedName name="BExVTXLMYR87BC04D1ERALPUFVPG" localSheetId="7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hidden="1">#REF!</definedName>
    <definedName name="BExVUL9V3H8ZF6Y72LQBBN639YAA" localSheetId="9" hidden="1">#REF!</definedName>
    <definedName name="BExVUL9V3H8ZF6Y72LQBBN639YAA" localSheetId="6" hidden="1">#REF!</definedName>
    <definedName name="BExVUL9V3H8ZF6Y72LQBBN639YAA" localSheetId="8" hidden="1">#REF!</definedName>
    <definedName name="BExVUL9V3H8ZF6Y72LQBBN639YAA" localSheetId="10" hidden="1">#REF!</definedName>
    <definedName name="BExVUL9V3H8ZF6Y72LQBBN639YAA" localSheetId="7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hidden="1">#REF!</definedName>
    <definedName name="BExVV4WOJHBCFS30YPAH56TF8XV7" localSheetId="9" hidden="1">#REF!</definedName>
    <definedName name="BExVV4WOJHBCFS30YPAH56TF8XV7" localSheetId="8" hidden="1">#REF!</definedName>
    <definedName name="BExVV4WOJHBCFS30YPAH56TF8XV7" localSheetId="10" hidden="1">#REF!</definedName>
    <definedName name="BExVV4WOJHBCFS30YPAH56TF8XV7" localSheetId="7" hidden="1">#REF!</definedName>
    <definedName name="BExVV4WOJHBCFS30YPAH56TF8XV7" localSheetId="11" hidden="1">#REF!</definedName>
    <definedName name="BExVV4WOJHBCFS30YPAH56TF8XV7" localSheetId="12" hidden="1">#REF!</definedName>
    <definedName name="BExVV4WOJHBCFS30YPAH56TF8XV7" hidden="1">#REF!</definedName>
    <definedName name="BExVV5T14N2HZIK7HQ4P2KG09U0J" localSheetId="9" hidden="1">#REF!</definedName>
    <definedName name="BExVV5T14N2HZIK7HQ4P2KG09U0J" localSheetId="6" hidden="1">#REF!</definedName>
    <definedName name="BExVV5T14N2HZIK7HQ4P2KG09U0J" localSheetId="8" hidden="1">#REF!</definedName>
    <definedName name="BExVV5T14N2HZIK7HQ4P2KG09U0J" localSheetId="10" hidden="1">#REF!</definedName>
    <definedName name="BExVV5T14N2HZIK7HQ4P2KG09U0J" localSheetId="7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hidden="1">#REF!</definedName>
    <definedName name="BExVV7R410VYLADLX9LNG63ID6H1" localSheetId="9" hidden="1">#REF!</definedName>
    <definedName name="BExVV7R410VYLADLX9LNG63ID6H1" localSheetId="6" hidden="1">#REF!</definedName>
    <definedName name="BExVV7R410VYLADLX9LNG63ID6H1" localSheetId="8" hidden="1">#REF!</definedName>
    <definedName name="BExVV7R410VYLADLX9LNG63ID6H1" localSheetId="10" hidden="1">#REF!</definedName>
    <definedName name="BExVV7R410VYLADLX9LNG63ID6H1" localSheetId="7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hidden="1">#REF!</definedName>
    <definedName name="BExVVCEED4JEKF59OV0G3T4XFMFO" localSheetId="9" hidden="1">#REF!</definedName>
    <definedName name="BExVVCEED4JEKF59OV0G3T4XFMFO" localSheetId="6" hidden="1">#REF!</definedName>
    <definedName name="BExVVCEED4JEKF59OV0G3T4XFMFO" localSheetId="8" hidden="1">#REF!</definedName>
    <definedName name="BExVVCEED4JEKF59OV0G3T4XFMFO" localSheetId="10" hidden="1">#REF!</definedName>
    <definedName name="BExVVCEED4JEKF59OV0G3T4XFMFO" localSheetId="7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hidden="1">#REF!</definedName>
    <definedName name="BExVVPFO2J7FMSRPD36909HN4BZJ" localSheetId="9" hidden="1">#REF!</definedName>
    <definedName name="BExVVPFO2J7FMSRPD36909HN4BZJ" localSheetId="6" hidden="1">#REF!</definedName>
    <definedName name="BExVVPFO2J7FMSRPD36909HN4BZJ" localSheetId="8" hidden="1">#REF!</definedName>
    <definedName name="BExVVPFO2J7FMSRPD36909HN4BZJ" localSheetId="10" hidden="1">#REF!</definedName>
    <definedName name="BExVVPFO2J7FMSRPD36909HN4BZJ" localSheetId="7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hidden="1">#REF!</definedName>
    <definedName name="BExVVQ19AQ3VCARJOC38SF7OYE9Y" localSheetId="9" hidden="1">#REF!</definedName>
    <definedName name="BExVVQ19AQ3VCARJOC38SF7OYE9Y" localSheetId="6" hidden="1">#REF!</definedName>
    <definedName name="BExVVQ19AQ3VCARJOC38SF7OYE9Y" localSheetId="8" hidden="1">#REF!</definedName>
    <definedName name="BExVVQ19AQ3VCARJOC38SF7OYE9Y" localSheetId="10" hidden="1">#REF!</definedName>
    <definedName name="BExVVQ19AQ3VCARJOC38SF7OYE9Y" localSheetId="7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hidden="1">#REF!</definedName>
    <definedName name="BExVVQ19TAECID45CS4HXT1RD3AQ" localSheetId="9" hidden="1">#REF!</definedName>
    <definedName name="BExVVQ19TAECID45CS4HXT1RD3AQ" localSheetId="6" hidden="1">#REF!</definedName>
    <definedName name="BExVVQ19TAECID45CS4HXT1RD3AQ" localSheetId="8" hidden="1">#REF!</definedName>
    <definedName name="BExVVQ19TAECID45CS4HXT1RD3AQ" localSheetId="10" hidden="1">#REF!</definedName>
    <definedName name="BExVVQ19TAECID45CS4HXT1RD3AQ" localSheetId="7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hidden="1">#REF!</definedName>
    <definedName name="BExVW3YV5XGIVJ97UUPDJGJ2P15B" localSheetId="9" hidden="1">#REF!</definedName>
    <definedName name="BExVW3YV5XGIVJ97UUPDJGJ2P15B" localSheetId="6" hidden="1">#REF!</definedName>
    <definedName name="BExVW3YV5XGIVJ97UUPDJGJ2P15B" localSheetId="8" hidden="1">#REF!</definedName>
    <definedName name="BExVW3YV5XGIVJ97UUPDJGJ2P15B" localSheetId="10" hidden="1">#REF!</definedName>
    <definedName name="BExVW3YV5XGIVJ97UUPDJGJ2P15B" localSheetId="7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hidden="1">#REF!</definedName>
    <definedName name="BExVW5X571GEYR5SCU1Z2DHKWM79" localSheetId="9" hidden="1">#REF!</definedName>
    <definedName name="BExVW5X571GEYR5SCU1Z2DHKWM79" localSheetId="6" hidden="1">#REF!</definedName>
    <definedName name="BExVW5X571GEYR5SCU1Z2DHKWM79" localSheetId="8" hidden="1">#REF!</definedName>
    <definedName name="BExVW5X571GEYR5SCU1Z2DHKWM79" localSheetId="10" hidden="1">#REF!</definedName>
    <definedName name="BExVW5X571GEYR5SCU1Z2DHKWM79" localSheetId="7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hidden="1">#REF!</definedName>
    <definedName name="BExVW6YTKA098AF57M4PHNQ54XMH" localSheetId="9" hidden="1">#REF!</definedName>
    <definedName name="BExVW6YTKA098AF57M4PHNQ54XMH" localSheetId="6" hidden="1">#REF!</definedName>
    <definedName name="BExVW6YTKA098AF57M4PHNQ54XMH" localSheetId="8" hidden="1">#REF!</definedName>
    <definedName name="BExVW6YTKA098AF57M4PHNQ54XMH" localSheetId="10" hidden="1">#REF!</definedName>
    <definedName name="BExVW6YTKA098AF57M4PHNQ54XMH" localSheetId="7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hidden="1">#REF!</definedName>
    <definedName name="BExVWH5O60DAWDALWYLP29FXHNYB" localSheetId="9" hidden="1">#REF!</definedName>
    <definedName name="BExVWH5O60DAWDALWYLP29FXHNYB" localSheetId="8" hidden="1">#REF!</definedName>
    <definedName name="BExVWH5O60DAWDALWYLP29FXHNYB" localSheetId="10" hidden="1">#REF!</definedName>
    <definedName name="BExVWH5O60DAWDALWYLP29FXHNYB" localSheetId="7" hidden="1">#REF!</definedName>
    <definedName name="BExVWH5O60DAWDALWYLP29FXHNYB" localSheetId="11" hidden="1">#REF!</definedName>
    <definedName name="BExVWH5O60DAWDALWYLP29FXHNYB" localSheetId="12" hidden="1">#REF!</definedName>
    <definedName name="BExVWH5O60DAWDALWYLP29FXHNYB" hidden="1">#REF!</definedName>
    <definedName name="BExVWINKCH0V0NUWH363SMXAZE62" localSheetId="9" hidden="1">#REF!</definedName>
    <definedName name="BExVWINKCH0V0NUWH363SMXAZE62" localSheetId="6" hidden="1">#REF!</definedName>
    <definedName name="BExVWINKCH0V0NUWH363SMXAZE62" localSheetId="8" hidden="1">#REF!</definedName>
    <definedName name="BExVWINKCH0V0NUWH363SMXAZE62" localSheetId="10" hidden="1">#REF!</definedName>
    <definedName name="BExVWINKCH0V0NUWH363SMXAZE62" localSheetId="7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hidden="1">#REF!</definedName>
    <definedName name="BExVWSZWDVO3AP2D6EDY5H1QYOXC" hidden="1">'[3]Bud Mth'!$F$6:$G$6</definedName>
    <definedName name="BExVWYU8EK669NP172GEIGCTVPPA" localSheetId="9" hidden="1">#REF!</definedName>
    <definedName name="BExVWYU8EK669NP172GEIGCTVPPA" localSheetId="6" hidden="1">#REF!</definedName>
    <definedName name="BExVWYU8EK669NP172GEIGCTVPPA" localSheetId="8" hidden="1">#REF!</definedName>
    <definedName name="BExVWYU8EK669NP172GEIGCTVPPA" localSheetId="10" hidden="1">#REF!</definedName>
    <definedName name="BExVWYU8EK669NP172GEIGCTVPPA" localSheetId="7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hidden="1">#REF!</definedName>
    <definedName name="BExVX2VZNPKLDHY7OGN2A2H5HC14" localSheetId="9" hidden="1">#REF!</definedName>
    <definedName name="BExVX2VZNPKLDHY7OGN2A2H5HC14" localSheetId="8" hidden="1">#REF!</definedName>
    <definedName name="BExVX2VZNPKLDHY7OGN2A2H5HC14" localSheetId="10" hidden="1">#REF!</definedName>
    <definedName name="BExVX2VZNPKLDHY7OGN2A2H5HC14" localSheetId="7" hidden="1">#REF!</definedName>
    <definedName name="BExVX2VZNPKLDHY7OGN2A2H5HC14" localSheetId="11" hidden="1">#REF!</definedName>
    <definedName name="BExVX2VZNPKLDHY7OGN2A2H5HC14" localSheetId="12" hidden="1">#REF!</definedName>
    <definedName name="BExVX2VZNPKLDHY7OGN2A2H5HC14" hidden="1">#REF!</definedName>
    <definedName name="BExVX3XN2DRJKL8EDBIG58RYQ36R" localSheetId="9" hidden="1">#REF!</definedName>
    <definedName name="BExVX3XN2DRJKL8EDBIG58RYQ36R" localSheetId="6" hidden="1">#REF!</definedName>
    <definedName name="BExVX3XN2DRJKL8EDBIG58RYQ36R" localSheetId="8" hidden="1">#REF!</definedName>
    <definedName name="BExVX3XN2DRJKL8EDBIG58RYQ36R" localSheetId="10" hidden="1">#REF!</definedName>
    <definedName name="BExVX3XN2DRJKL8EDBIG58RYQ36R" localSheetId="7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hidden="1">#REF!</definedName>
    <definedName name="BExVXDZ63PUART77BBR5SI63TPC6" localSheetId="9" hidden="1">#REF!</definedName>
    <definedName name="BExVXDZ63PUART77BBR5SI63TPC6" localSheetId="6" hidden="1">#REF!</definedName>
    <definedName name="BExVXDZ63PUART77BBR5SI63TPC6" localSheetId="8" hidden="1">#REF!</definedName>
    <definedName name="BExVXDZ63PUART77BBR5SI63TPC6" localSheetId="10" hidden="1">#REF!</definedName>
    <definedName name="BExVXDZ63PUART77BBR5SI63TPC6" localSheetId="7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hidden="1">#REF!</definedName>
    <definedName name="BExVXHKI6LFYMGWISMPACMO247HL" localSheetId="9" hidden="1">#REF!</definedName>
    <definedName name="BExVXHKI6LFYMGWISMPACMO247HL" localSheetId="6" hidden="1">#REF!</definedName>
    <definedName name="BExVXHKI6LFYMGWISMPACMO247HL" localSheetId="8" hidden="1">#REF!</definedName>
    <definedName name="BExVXHKI6LFYMGWISMPACMO247HL" localSheetId="10" hidden="1">#REF!</definedName>
    <definedName name="BExVXHKI6LFYMGWISMPACMO247HL" localSheetId="7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hidden="1">#REF!</definedName>
    <definedName name="BExVXLX2BZ5EF2X6R41BTKRJR1NM" localSheetId="9" hidden="1">#REF!</definedName>
    <definedName name="BExVXLX2BZ5EF2X6R41BTKRJR1NM" localSheetId="6" hidden="1">#REF!</definedName>
    <definedName name="BExVXLX2BZ5EF2X6R41BTKRJR1NM" localSheetId="8" hidden="1">#REF!</definedName>
    <definedName name="BExVXLX2BZ5EF2X6R41BTKRJR1NM" localSheetId="10" hidden="1">#REF!</definedName>
    <definedName name="BExVXLX2BZ5EF2X6R41BTKRJR1NM" localSheetId="7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hidden="1">#REF!</definedName>
    <definedName name="BExVY11V7U1SAY4QKYE0PBSPD7LW" localSheetId="9" hidden="1">#REF!</definedName>
    <definedName name="BExVY11V7U1SAY4QKYE0PBSPD7LW" localSheetId="6" hidden="1">#REF!</definedName>
    <definedName name="BExVY11V7U1SAY4QKYE0PBSPD7LW" localSheetId="8" hidden="1">#REF!</definedName>
    <definedName name="BExVY11V7U1SAY4QKYE0PBSPD7LW" localSheetId="10" hidden="1">#REF!</definedName>
    <definedName name="BExVY11V7U1SAY4QKYE0PBSPD7LW" localSheetId="7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hidden="1">#REF!</definedName>
    <definedName name="BExVY1SV37DL5YU59HS4IG3VBCP4" localSheetId="9" hidden="1">#REF!</definedName>
    <definedName name="BExVY1SV37DL5YU59HS4IG3VBCP4" localSheetId="6" hidden="1">#REF!</definedName>
    <definedName name="BExVY1SV37DL5YU59HS4IG3VBCP4" localSheetId="8" hidden="1">#REF!</definedName>
    <definedName name="BExVY1SV37DL5YU59HS4IG3VBCP4" localSheetId="10" hidden="1">#REF!</definedName>
    <definedName name="BExVY1SV37DL5YU59HS4IG3VBCP4" localSheetId="7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hidden="1">#REF!</definedName>
    <definedName name="BExVY3WFGJKSQA08UF9NCMST928Y" localSheetId="9" hidden="1">#REF!</definedName>
    <definedName name="BExVY3WFGJKSQA08UF9NCMST928Y" localSheetId="6" hidden="1">#REF!</definedName>
    <definedName name="BExVY3WFGJKSQA08UF9NCMST928Y" localSheetId="8" hidden="1">#REF!</definedName>
    <definedName name="BExVY3WFGJKSQA08UF9NCMST928Y" localSheetId="10" hidden="1">#REF!</definedName>
    <definedName name="BExVY3WFGJKSQA08UF9NCMST928Y" localSheetId="7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hidden="1">#REF!</definedName>
    <definedName name="BExVY954UOEVQEIC5OFO4NEWVKAQ" localSheetId="9" hidden="1">#REF!</definedName>
    <definedName name="BExVY954UOEVQEIC5OFO4NEWVKAQ" localSheetId="6" hidden="1">#REF!</definedName>
    <definedName name="BExVY954UOEVQEIC5OFO4NEWVKAQ" localSheetId="8" hidden="1">#REF!</definedName>
    <definedName name="BExVY954UOEVQEIC5OFO4NEWVKAQ" localSheetId="10" hidden="1">#REF!</definedName>
    <definedName name="BExVY954UOEVQEIC5OFO4NEWVKAQ" localSheetId="7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hidden="1">#REF!</definedName>
    <definedName name="BExVYH8GALJI83YRQSC210IEPVCS" hidden="1">'[2]Reco Sheet for Fcast'!$F$8:$G$8</definedName>
    <definedName name="BExVYHDYIV5397LC02V4FEP8VD6W" localSheetId="9" hidden="1">#REF!</definedName>
    <definedName name="BExVYHDYIV5397LC02V4FEP8VD6W" localSheetId="6" hidden="1">#REF!</definedName>
    <definedName name="BExVYHDYIV5397LC02V4FEP8VD6W" localSheetId="8" hidden="1">#REF!</definedName>
    <definedName name="BExVYHDYIV5397LC02V4FEP8VD6W" localSheetId="10" hidden="1">#REF!</definedName>
    <definedName name="BExVYHDYIV5397LC02V4FEP8VD6W" localSheetId="7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hidden="1">#REF!</definedName>
    <definedName name="BExVYOVIZDA18YIQ0A30Q052PCAK" localSheetId="9" hidden="1">#REF!</definedName>
    <definedName name="BExVYOVIZDA18YIQ0A30Q052PCAK" localSheetId="6" hidden="1">#REF!</definedName>
    <definedName name="BExVYOVIZDA18YIQ0A30Q052PCAK" localSheetId="8" hidden="1">#REF!</definedName>
    <definedName name="BExVYOVIZDA18YIQ0A30Q052PCAK" localSheetId="10" hidden="1">#REF!</definedName>
    <definedName name="BExVYOVIZDA18YIQ0A30Q052PCAK" localSheetId="7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hidden="1">#REF!</definedName>
    <definedName name="BExVYQIXPEM6J4JVP78BRHIC05PV" localSheetId="9" hidden="1">#REF!</definedName>
    <definedName name="BExVYQIXPEM6J4JVP78BRHIC05PV" localSheetId="6" hidden="1">#REF!</definedName>
    <definedName name="BExVYQIXPEM6J4JVP78BRHIC05PV" localSheetId="8" hidden="1">#REF!</definedName>
    <definedName name="BExVYQIXPEM6J4JVP78BRHIC05PV" localSheetId="10" hidden="1">#REF!</definedName>
    <definedName name="BExVYQIXPEM6J4JVP78BRHIC05PV" localSheetId="7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hidden="1">#REF!</definedName>
    <definedName name="BExVYTYYVCWBF2IES4QCOV0426AZ" localSheetId="9" hidden="1">#REF!</definedName>
    <definedName name="BExVYTYYVCWBF2IES4QCOV0426AZ" localSheetId="8" hidden="1">#REF!</definedName>
    <definedName name="BExVYTYYVCWBF2IES4QCOV0426AZ" localSheetId="10" hidden="1">#REF!</definedName>
    <definedName name="BExVYTYYVCWBF2IES4QCOV0426AZ" localSheetId="7" hidden="1">#REF!</definedName>
    <definedName name="BExVYTYYVCWBF2IES4QCOV0426AZ" localSheetId="11" hidden="1">#REF!</definedName>
    <definedName name="BExVYTYYVCWBF2IES4QCOV0426AZ" localSheetId="12" hidden="1">#REF!</definedName>
    <definedName name="BExVYTYYVCWBF2IES4QCOV0426AZ" hidden="1">#REF!</definedName>
    <definedName name="BExVYVGWN7SONLVDH9WJ2F1JS264" localSheetId="9" hidden="1">#REF!</definedName>
    <definedName name="BExVYVGWN7SONLVDH9WJ2F1JS264" localSheetId="6" hidden="1">#REF!</definedName>
    <definedName name="BExVYVGWN7SONLVDH9WJ2F1JS264" localSheetId="8" hidden="1">#REF!</definedName>
    <definedName name="BExVYVGWN7SONLVDH9WJ2F1JS264" localSheetId="10" hidden="1">#REF!</definedName>
    <definedName name="BExVYVGWN7SONLVDH9WJ2F1JS264" localSheetId="7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hidden="1">#REF!</definedName>
    <definedName name="BExVZ9EO732IK6MNMG17Y1EFTJQC" localSheetId="9" hidden="1">#REF!</definedName>
    <definedName name="BExVZ9EO732IK6MNMG17Y1EFTJQC" localSheetId="6" hidden="1">#REF!</definedName>
    <definedName name="BExVZ9EO732IK6MNMG17Y1EFTJQC" localSheetId="8" hidden="1">#REF!</definedName>
    <definedName name="BExVZ9EO732IK6MNMG17Y1EFTJQC" localSheetId="10" hidden="1">#REF!</definedName>
    <definedName name="BExVZ9EO732IK6MNMG17Y1EFTJQC" localSheetId="7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hidden="1">#REF!</definedName>
    <definedName name="BExVZB1Y5J4UL2LKK0363EU7GIJ1" localSheetId="9" hidden="1">#REF!</definedName>
    <definedName name="BExVZB1Y5J4UL2LKK0363EU7GIJ1" localSheetId="6" hidden="1">#REF!</definedName>
    <definedName name="BExVZB1Y5J4UL2LKK0363EU7GIJ1" localSheetId="8" hidden="1">#REF!</definedName>
    <definedName name="BExVZB1Y5J4UL2LKK0363EU7GIJ1" localSheetId="10" hidden="1">#REF!</definedName>
    <definedName name="BExVZB1Y5J4UL2LKK0363EU7GIJ1" localSheetId="7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hidden="1">#REF!</definedName>
    <definedName name="BExVZJQVO5LQ0BJH5JEN5NOBIAF6" localSheetId="9" hidden="1">#REF!</definedName>
    <definedName name="BExVZJQVO5LQ0BJH5JEN5NOBIAF6" localSheetId="6" hidden="1">#REF!</definedName>
    <definedName name="BExVZJQVO5LQ0BJH5JEN5NOBIAF6" localSheetId="8" hidden="1">#REF!</definedName>
    <definedName name="BExVZJQVO5LQ0BJH5JEN5NOBIAF6" localSheetId="10" hidden="1">#REF!</definedName>
    <definedName name="BExVZJQVO5LQ0BJH5JEN5NOBIAF6" localSheetId="7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hidden="1">#REF!</definedName>
    <definedName name="BExVZNXWS91RD7NXV5NE2R3C8WW7" localSheetId="9" hidden="1">#REF!</definedName>
    <definedName name="BExVZNXWS91RD7NXV5NE2R3C8WW7" localSheetId="6" hidden="1">#REF!</definedName>
    <definedName name="BExVZNXWS91RD7NXV5NE2R3C8WW7" localSheetId="8" hidden="1">#REF!</definedName>
    <definedName name="BExVZNXWS91RD7NXV5NE2R3C8WW7" localSheetId="10" hidden="1">#REF!</definedName>
    <definedName name="BExVZNXWS91RD7NXV5NE2R3C8WW7" localSheetId="7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hidden="1">#REF!</definedName>
    <definedName name="BExVZYQCU2I82W5UAYV4GQJ2JL8U" hidden="1">'[2]Reco Sheet for Fcast'!$J$2:$K$2</definedName>
    <definedName name="BExW0386REQRCQCVT9BCX80UPTRY" localSheetId="9" hidden="1">#REF!</definedName>
    <definedName name="BExW0386REQRCQCVT9BCX80UPTRY" localSheetId="6" hidden="1">#REF!</definedName>
    <definedName name="BExW0386REQRCQCVT9BCX80UPTRY" localSheetId="8" hidden="1">#REF!</definedName>
    <definedName name="BExW0386REQRCQCVT9BCX80UPTRY" localSheetId="10" hidden="1">#REF!</definedName>
    <definedName name="BExW0386REQRCQCVT9BCX80UPTRY" localSheetId="7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hidden="1">#REF!</definedName>
    <definedName name="BExW0CIOA9SK0V6OKKWTZOS8F5C5" hidden="1">'[3]Bud Mth'!$I$6:$J$6</definedName>
    <definedName name="BExW0FYP4WXY71CYUG40SUBG9UWU" localSheetId="9" hidden="1">#REF!</definedName>
    <definedName name="BExW0FYP4WXY71CYUG40SUBG9UWU" localSheetId="6" hidden="1">#REF!</definedName>
    <definedName name="BExW0FYP4WXY71CYUG40SUBG9UWU" localSheetId="8" hidden="1">#REF!</definedName>
    <definedName name="BExW0FYP4WXY71CYUG40SUBG9UWU" localSheetId="10" hidden="1">#REF!</definedName>
    <definedName name="BExW0FYP4WXY71CYUG40SUBG9UWU" localSheetId="7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hidden="1">#REF!</definedName>
    <definedName name="BExW0RI61B4VV0ARXTFVBAWRA1C5" localSheetId="9" hidden="1">#REF!</definedName>
    <definedName name="BExW0RI61B4VV0ARXTFVBAWRA1C5" localSheetId="6" hidden="1">#REF!</definedName>
    <definedName name="BExW0RI61B4VV0ARXTFVBAWRA1C5" localSheetId="8" hidden="1">#REF!</definedName>
    <definedName name="BExW0RI61B4VV0ARXTFVBAWRA1C5" localSheetId="10" hidden="1">#REF!</definedName>
    <definedName name="BExW0RI61B4VV0ARXTFVBAWRA1C5" localSheetId="7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hidden="1">#REF!</definedName>
    <definedName name="BExW1BVUYQTKMOR56MW7RVRX4L1L" localSheetId="9" hidden="1">#REF!</definedName>
    <definedName name="BExW1BVUYQTKMOR56MW7RVRX4L1L" localSheetId="6" hidden="1">#REF!</definedName>
    <definedName name="BExW1BVUYQTKMOR56MW7RVRX4L1L" localSheetId="8" hidden="1">#REF!</definedName>
    <definedName name="BExW1BVUYQTKMOR56MW7RVRX4L1L" localSheetId="10" hidden="1">#REF!</definedName>
    <definedName name="BExW1BVUYQTKMOR56MW7RVRX4L1L" localSheetId="7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hidden="1">#REF!</definedName>
    <definedName name="BExW1D8ARQ40LJ1AAM6R5SHDDYEX" localSheetId="9" hidden="1">#REF!</definedName>
    <definedName name="BExW1D8ARQ40LJ1AAM6R5SHDDYEX" localSheetId="8" hidden="1">#REF!</definedName>
    <definedName name="BExW1D8ARQ40LJ1AAM6R5SHDDYEX" localSheetId="10" hidden="1">#REF!</definedName>
    <definedName name="BExW1D8ARQ40LJ1AAM6R5SHDDYEX" localSheetId="7" hidden="1">#REF!</definedName>
    <definedName name="BExW1D8ARQ40LJ1AAM6R5SHDDYEX" localSheetId="11" hidden="1">#REF!</definedName>
    <definedName name="BExW1D8ARQ40LJ1AAM6R5SHDDYEX" localSheetId="12" hidden="1">#REF!</definedName>
    <definedName name="BExW1D8ARQ40LJ1AAM6R5SHDDYEX" hidden="1">#REF!</definedName>
    <definedName name="BExW1F1220628FOMTW5UAATHRJHK" localSheetId="9" hidden="1">#REF!</definedName>
    <definedName name="BExW1F1220628FOMTW5UAATHRJHK" localSheetId="6" hidden="1">#REF!</definedName>
    <definedName name="BExW1F1220628FOMTW5UAATHRJHK" localSheetId="8" hidden="1">#REF!</definedName>
    <definedName name="BExW1F1220628FOMTW5UAATHRJHK" localSheetId="10" hidden="1">#REF!</definedName>
    <definedName name="BExW1F1220628FOMTW5UAATHRJHK" localSheetId="7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hidden="1">#REF!</definedName>
    <definedName name="BExW1RX03DZ35EAWTOIKB7PS5VV7" localSheetId="9" hidden="1">#REF!</definedName>
    <definedName name="BExW1RX03DZ35EAWTOIKB7PS5VV7" localSheetId="6" hidden="1">#REF!</definedName>
    <definedName name="BExW1RX03DZ35EAWTOIKB7PS5VV7" localSheetId="8" hidden="1">#REF!</definedName>
    <definedName name="BExW1RX03DZ35EAWTOIKB7PS5VV7" localSheetId="10" hidden="1">#REF!</definedName>
    <definedName name="BExW1RX03DZ35EAWTOIKB7PS5VV7" localSheetId="7" hidden="1">#REF!</definedName>
    <definedName name="BExW1RX03DZ35EAWTOIKB7PS5VV7" localSheetId="11" hidden="1">#REF!</definedName>
    <definedName name="BExW1RX03DZ35EAWTOIKB7PS5VV7" localSheetId="12" hidden="1">#REF!</definedName>
    <definedName name="BExW1RX03DZ35EAWTOIKB7PS5VV7" hidden="1">#REF!</definedName>
    <definedName name="BExW1TKA0Z9OP2DTG50GZR5EG8C7" localSheetId="9" hidden="1">#REF!</definedName>
    <definedName name="BExW1TKA0Z9OP2DTG50GZR5EG8C7" localSheetId="6" hidden="1">#REF!</definedName>
    <definedName name="BExW1TKA0Z9OP2DTG50GZR5EG8C7" localSheetId="8" hidden="1">#REF!</definedName>
    <definedName name="BExW1TKA0Z9OP2DTG50GZR5EG8C7" localSheetId="10" hidden="1">#REF!</definedName>
    <definedName name="BExW1TKA0Z9OP2DTG50GZR5EG8C7" localSheetId="7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hidden="1">#REF!</definedName>
    <definedName name="BExW1U0JLKQ094DW5MMOI8UHO09V" localSheetId="9" hidden="1">#REF!</definedName>
    <definedName name="BExW1U0JLKQ094DW5MMOI8UHO09V" localSheetId="6" hidden="1">#REF!</definedName>
    <definedName name="BExW1U0JLKQ094DW5MMOI8UHO09V" localSheetId="8" hidden="1">#REF!</definedName>
    <definedName name="BExW1U0JLKQ094DW5MMOI8UHO09V" localSheetId="10" hidden="1">#REF!</definedName>
    <definedName name="BExW1U0JLKQ094DW5MMOI8UHO09V" localSheetId="7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hidden="1">#REF!</definedName>
    <definedName name="BExW283NP9D366XFPXLGSCI5UB0L" localSheetId="9" hidden="1">#REF!</definedName>
    <definedName name="BExW283NP9D366XFPXLGSCI5UB0L" localSheetId="6" hidden="1">#REF!</definedName>
    <definedName name="BExW283NP9D366XFPXLGSCI5UB0L" localSheetId="8" hidden="1">#REF!</definedName>
    <definedName name="BExW283NP9D366XFPXLGSCI5UB0L" localSheetId="10" hidden="1">#REF!</definedName>
    <definedName name="BExW283NP9D366XFPXLGSCI5UB0L" localSheetId="7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hidden="1">#REF!</definedName>
    <definedName name="BExW2H3C8WJSBW5FGTFKVDVJC4CL" localSheetId="9" hidden="1">#REF!</definedName>
    <definedName name="BExW2H3C8WJSBW5FGTFKVDVJC4CL" localSheetId="6" hidden="1">#REF!</definedName>
    <definedName name="BExW2H3C8WJSBW5FGTFKVDVJC4CL" localSheetId="8" hidden="1">#REF!</definedName>
    <definedName name="BExW2H3C8WJSBW5FGTFKVDVJC4CL" localSheetId="10" hidden="1">#REF!</definedName>
    <definedName name="BExW2H3C8WJSBW5FGTFKVDVJC4CL" localSheetId="7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hidden="1">#REF!</definedName>
    <definedName name="BExW2H8O6QPVDMU9GSJSE2YSL1S9" localSheetId="9" hidden="1">#REF!</definedName>
    <definedName name="BExW2H8O6QPVDMU9GSJSE2YSL1S9" localSheetId="8" hidden="1">#REF!</definedName>
    <definedName name="BExW2H8O6QPVDMU9GSJSE2YSL1S9" localSheetId="10" hidden="1">#REF!</definedName>
    <definedName name="BExW2H8O6QPVDMU9GSJSE2YSL1S9" localSheetId="7" hidden="1">#REF!</definedName>
    <definedName name="BExW2H8O6QPVDMU9GSJSE2YSL1S9" localSheetId="11" hidden="1">#REF!</definedName>
    <definedName name="BExW2H8O6QPVDMU9GSJSE2YSL1S9" localSheetId="12" hidden="1">#REF!</definedName>
    <definedName name="BExW2H8O6QPVDMU9GSJSE2YSL1S9" hidden="1">#REF!</definedName>
    <definedName name="BExW2MSCKPGF5K3I7TL4KF5ISUOL" localSheetId="9" hidden="1">#REF!</definedName>
    <definedName name="BExW2MSCKPGF5K3I7TL4KF5ISUOL" localSheetId="6" hidden="1">#REF!</definedName>
    <definedName name="BExW2MSCKPGF5K3I7TL4KF5ISUOL" localSheetId="8" hidden="1">#REF!</definedName>
    <definedName name="BExW2MSCKPGF5K3I7TL4KF5ISUOL" localSheetId="10" hidden="1">#REF!</definedName>
    <definedName name="BExW2MSCKPGF5K3I7TL4KF5ISUOL" localSheetId="7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hidden="1">#REF!</definedName>
    <definedName name="BExW2NJ8EILHC8GHK3EOST8J05U0" hidden="1">'[2]Reco Sheet for Fcast'!$I$8:$J$8</definedName>
    <definedName name="BExW2SMO90FU9W8DVVES6Q4E6BZR" localSheetId="9" hidden="1">#REF!</definedName>
    <definedName name="BExW2SMO90FU9W8DVVES6Q4E6BZR" localSheetId="6" hidden="1">#REF!</definedName>
    <definedName name="BExW2SMO90FU9W8DVVES6Q4E6BZR" localSheetId="8" hidden="1">#REF!</definedName>
    <definedName name="BExW2SMO90FU9W8DVVES6Q4E6BZR" localSheetId="10" hidden="1">#REF!</definedName>
    <definedName name="BExW2SMO90FU9W8DVVES6Q4E6BZR" localSheetId="7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hidden="1">#REF!</definedName>
    <definedName name="BExW2X4IJSLQHE9FU2QSU9ICGNU1" localSheetId="9" hidden="1">#REF!</definedName>
    <definedName name="BExW2X4IJSLQHE9FU2QSU9ICGNU1" localSheetId="8" hidden="1">#REF!</definedName>
    <definedName name="BExW2X4IJSLQHE9FU2QSU9ICGNU1" localSheetId="10" hidden="1">#REF!</definedName>
    <definedName name="BExW2X4IJSLQHE9FU2QSU9ICGNU1" localSheetId="7" hidden="1">#REF!</definedName>
    <definedName name="BExW2X4IJSLQHE9FU2QSU9ICGNU1" localSheetId="11" hidden="1">#REF!</definedName>
    <definedName name="BExW2X4IJSLQHE9FU2QSU9ICGNU1" localSheetId="12" hidden="1">#REF!</definedName>
    <definedName name="BExW2X4IJSLQHE9FU2QSU9ICGNU1" hidden="1">#REF!</definedName>
    <definedName name="BExW2ZITSE40OUTU5LH01FV5JEA3" localSheetId="9" hidden="1">'[4]AMI P &amp; L'!#REF!</definedName>
    <definedName name="BExW2ZITSE40OUTU5LH01FV5JEA3" localSheetId="8" hidden="1">'[4]AMI P &amp; L'!#REF!</definedName>
    <definedName name="BExW2ZITSE40OUTU5LH01FV5JEA3" localSheetId="10" hidden="1">'[4]AMI P &amp; L'!#REF!</definedName>
    <definedName name="BExW2ZITSE40OUTU5LH01FV5JEA3" localSheetId="7" hidden="1">'[4]AMI P &amp; L'!#REF!</definedName>
    <definedName name="BExW2ZITSE40OUTU5LH01FV5JEA3" localSheetId="11" hidden="1">'[4]AMI P &amp; L'!#REF!</definedName>
    <definedName name="BExW2ZITSE40OUTU5LH01FV5JEA3" localSheetId="12" hidden="1">'[4]AMI P &amp; L'!#REF!</definedName>
    <definedName name="BExW2ZITSE40OUTU5LH01FV5JEA3" hidden="1">'[4]AMI P &amp; L'!#REF!</definedName>
    <definedName name="BExW36V9N91OHCUMGWJQL3I5P4JK" localSheetId="9" hidden="1">#REF!</definedName>
    <definedName name="BExW36V9N91OHCUMGWJQL3I5P4JK" localSheetId="6" hidden="1">#REF!</definedName>
    <definedName name="BExW36V9N91OHCUMGWJQL3I5P4JK" localSheetId="8" hidden="1">#REF!</definedName>
    <definedName name="BExW36V9N91OHCUMGWJQL3I5P4JK" localSheetId="10" hidden="1">#REF!</definedName>
    <definedName name="BExW36V9N91OHCUMGWJQL3I5P4JK" localSheetId="7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hidden="1">#REF!</definedName>
    <definedName name="BExW370JNJ5KV56Y0SOA3AJROJQV" localSheetId="9" hidden="1">#REF!</definedName>
    <definedName name="BExW370JNJ5KV56Y0SOA3AJROJQV" localSheetId="8" hidden="1">#REF!</definedName>
    <definedName name="BExW370JNJ5KV56Y0SOA3AJROJQV" localSheetId="10" hidden="1">#REF!</definedName>
    <definedName name="BExW370JNJ5KV56Y0SOA3AJROJQV" localSheetId="7" hidden="1">#REF!</definedName>
    <definedName name="BExW370JNJ5KV56Y0SOA3AJROJQV" localSheetId="11" hidden="1">#REF!</definedName>
    <definedName name="BExW370JNJ5KV56Y0SOA3AJROJQV" localSheetId="12" hidden="1">#REF!</definedName>
    <definedName name="BExW370JNJ5KV56Y0SOA3AJROJQV" hidden="1">#REF!</definedName>
    <definedName name="BExW3E7HW3NMLQEPIHSOP33UGJEC" hidden="1">'[3]Bud Mth'!$E$1</definedName>
    <definedName name="BExW3EIBA1J9Q9NA9VCGZGRS8WV7" localSheetId="9" hidden="1">#REF!</definedName>
    <definedName name="BExW3EIBA1J9Q9NA9VCGZGRS8WV7" localSheetId="6" hidden="1">#REF!</definedName>
    <definedName name="BExW3EIBA1J9Q9NA9VCGZGRS8WV7" localSheetId="8" hidden="1">#REF!</definedName>
    <definedName name="BExW3EIBA1J9Q9NA9VCGZGRS8WV7" localSheetId="10" hidden="1">#REF!</definedName>
    <definedName name="BExW3EIBA1J9Q9NA9VCGZGRS8WV7" localSheetId="7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hidden="1">#REF!</definedName>
    <definedName name="BExW3FEO8FI8N6AGQKYEG4SQVJWB" localSheetId="9" hidden="1">#REF!</definedName>
    <definedName name="BExW3FEO8FI8N6AGQKYEG4SQVJWB" localSheetId="6" hidden="1">#REF!</definedName>
    <definedName name="BExW3FEO8FI8N6AGQKYEG4SQVJWB" localSheetId="8" hidden="1">#REF!</definedName>
    <definedName name="BExW3FEO8FI8N6AGQKYEG4SQVJWB" localSheetId="10" hidden="1">#REF!</definedName>
    <definedName name="BExW3FEO8FI8N6AGQKYEG4SQVJWB" localSheetId="7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hidden="1">#REF!</definedName>
    <definedName name="BExW3GB28STOMJUSZEIA7YKYNS4Y" localSheetId="9" hidden="1">#REF!</definedName>
    <definedName name="BExW3GB28STOMJUSZEIA7YKYNS4Y" localSheetId="6" hidden="1">#REF!</definedName>
    <definedName name="BExW3GB28STOMJUSZEIA7YKYNS4Y" localSheetId="8" hidden="1">#REF!</definedName>
    <definedName name="BExW3GB28STOMJUSZEIA7YKYNS4Y" localSheetId="10" hidden="1">#REF!</definedName>
    <definedName name="BExW3GB28STOMJUSZEIA7YKYNS4Y" localSheetId="7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hidden="1">#REF!</definedName>
    <definedName name="BExW3T1K638HT5E0Y8MMK108P5JT" localSheetId="9" hidden="1">#REF!</definedName>
    <definedName name="BExW3T1K638HT5E0Y8MMK108P5JT" localSheetId="6" hidden="1">#REF!</definedName>
    <definedName name="BExW3T1K638HT5E0Y8MMK108P5JT" localSheetId="8" hidden="1">#REF!</definedName>
    <definedName name="BExW3T1K638HT5E0Y8MMK108P5JT" localSheetId="10" hidden="1">#REF!</definedName>
    <definedName name="BExW3T1K638HT5E0Y8MMK108P5JT" localSheetId="7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hidden="1">#REF!</definedName>
    <definedName name="BExW4217ZHL9VO39POSTJOD090WU" localSheetId="9" hidden="1">#REF!</definedName>
    <definedName name="BExW4217ZHL9VO39POSTJOD090WU" localSheetId="6" hidden="1">#REF!</definedName>
    <definedName name="BExW4217ZHL9VO39POSTJOD090WU" localSheetId="8" hidden="1">#REF!</definedName>
    <definedName name="BExW4217ZHL9VO39POSTJOD090WU" localSheetId="10" hidden="1">#REF!</definedName>
    <definedName name="BExW4217ZHL9VO39POSTJOD090WU" localSheetId="7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hidden="1">#REF!</definedName>
    <definedName name="BExW44KVCR3RB81KUPAYDCBUJSBB" localSheetId="9" hidden="1">#REF!</definedName>
    <definedName name="BExW44KVCR3RB81KUPAYDCBUJSBB" localSheetId="8" hidden="1">#REF!</definedName>
    <definedName name="BExW44KVCR3RB81KUPAYDCBUJSBB" localSheetId="10" hidden="1">#REF!</definedName>
    <definedName name="BExW44KVCR3RB81KUPAYDCBUJSBB" localSheetId="7" hidden="1">#REF!</definedName>
    <definedName name="BExW44KVCR3RB81KUPAYDCBUJSBB" localSheetId="11" hidden="1">#REF!</definedName>
    <definedName name="BExW44KVCR3RB81KUPAYDCBUJSBB" localSheetId="12" hidden="1">#REF!</definedName>
    <definedName name="BExW44KVCR3RB81KUPAYDCBUJSBB" hidden="1">#REF!</definedName>
    <definedName name="BExW4GPW71EBF8XPS2QGVQHBCDX3" localSheetId="9" hidden="1">#REF!</definedName>
    <definedName name="BExW4GPW71EBF8XPS2QGVQHBCDX3" localSheetId="6" hidden="1">#REF!</definedName>
    <definedName name="BExW4GPW71EBF8XPS2QGVQHBCDX3" localSheetId="8" hidden="1">#REF!</definedName>
    <definedName name="BExW4GPW71EBF8XPS2QGVQHBCDX3" localSheetId="10" hidden="1">#REF!</definedName>
    <definedName name="BExW4GPW71EBF8XPS2QGVQHBCDX3" localSheetId="7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hidden="1">#REF!</definedName>
    <definedName name="BExW4JKC5837JBPCOJV337ZVYYY3" localSheetId="9" hidden="1">#REF!</definedName>
    <definedName name="BExW4JKC5837JBPCOJV337ZVYYY3" localSheetId="6" hidden="1">#REF!</definedName>
    <definedName name="BExW4JKC5837JBPCOJV337ZVYYY3" localSheetId="8" hidden="1">#REF!</definedName>
    <definedName name="BExW4JKC5837JBPCOJV337ZVYYY3" localSheetId="10" hidden="1">#REF!</definedName>
    <definedName name="BExW4JKC5837JBPCOJV337ZVYYY3" localSheetId="7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hidden="1">#REF!</definedName>
    <definedName name="BExW4QR9FV9MP5K610THBSM51RYO" localSheetId="9" hidden="1">#REF!</definedName>
    <definedName name="BExW4QR9FV9MP5K610THBSM51RYO" localSheetId="6" hidden="1">#REF!</definedName>
    <definedName name="BExW4QR9FV9MP5K610THBSM51RYO" localSheetId="8" hidden="1">#REF!</definedName>
    <definedName name="BExW4QR9FV9MP5K610THBSM51RYO" localSheetId="10" hidden="1">#REF!</definedName>
    <definedName name="BExW4QR9FV9MP5K610THBSM51RYO" localSheetId="7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hidden="1">#REF!</definedName>
    <definedName name="BExW4Z029R9E19ZENN3WEA3VDAD1" localSheetId="9" hidden="1">#REF!</definedName>
    <definedName name="BExW4Z029R9E19ZENN3WEA3VDAD1" localSheetId="6" hidden="1">#REF!</definedName>
    <definedName name="BExW4Z029R9E19ZENN3WEA3VDAD1" localSheetId="8" hidden="1">#REF!</definedName>
    <definedName name="BExW4Z029R9E19ZENN3WEA3VDAD1" localSheetId="10" hidden="1">#REF!</definedName>
    <definedName name="BExW4Z029R9E19ZENN3WEA3VDAD1" localSheetId="7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hidden="1">#REF!</definedName>
    <definedName name="BExW4ZLNV6FJGQP2WOU4NKG3GNYO" localSheetId="9" hidden="1">#REF!</definedName>
    <definedName name="BExW4ZLNV6FJGQP2WOU4NKG3GNYO" localSheetId="8" hidden="1">#REF!</definedName>
    <definedName name="BExW4ZLNV6FJGQP2WOU4NKG3GNYO" localSheetId="10" hidden="1">#REF!</definedName>
    <definedName name="BExW4ZLNV6FJGQP2WOU4NKG3GNYO" localSheetId="7" hidden="1">#REF!</definedName>
    <definedName name="BExW4ZLNV6FJGQP2WOU4NKG3GNYO" localSheetId="11" hidden="1">#REF!</definedName>
    <definedName name="BExW4ZLNV6FJGQP2WOU4NKG3GNYO" localSheetId="12" hidden="1">#REF!</definedName>
    <definedName name="BExW4ZLNV6FJGQP2WOU4NKG3GNYO" hidden="1">#REF!</definedName>
    <definedName name="BExW57U9T36MHXWXN8J2YD6F0KWK" localSheetId="9" hidden="1">#REF!</definedName>
    <definedName name="BExW57U9T36MHXWXN8J2YD6F0KWK" localSheetId="8" hidden="1">#REF!</definedName>
    <definedName name="BExW57U9T36MHXWXN8J2YD6F0KWK" localSheetId="10" hidden="1">#REF!</definedName>
    <definedName name="BExW57U9T36MHXWXN8J2YD6F0KWK" localSheetId="7" hidden="1">#REF!</definedName>
    <definedName name="BExW57U9T36MHXWXN8J2YD6F0KWK" localSheetId="11" hidden="1">#REF!</definedName>
    <definedName name="BExW57U9T36MHXWXN8J2YD6F0KWK" localSheetId="12" hidden="1">#REF!</definedName>
    <definedName name="BExW57U9T36MHXWXN8J2YD6F0KWK" hidden="1">#REF!</definedName>
    <definedName name="BExW5AZNT6IAZGNF2C879ODHY1B8" localSheetId="9" hidden="1">#REF!</definedName>
    <definedName name="BExW5AZNT6IAZGNF2C879ODHY1B8" localSheetId="6" hidden="1">#REF!</definedName>
    <definedName name="BExW5AZNT6IAZGNF2C879ODHY1B8" localSheetId="8" hidden="1">#REF!</definedName>
    <definedName name="BExW5AZNT6IAZGNF2C879ODHY1B8" localSheetId="10" hidden="1">#REF!</definedName>
    <definedName name="BExW5AZNT6IAZGNF2C879ODHY1B8" localSheetId="7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hidden="1">#REF!</definedName>
    <definedName name="BExW5FMU99PBR9I4QY9LWERMXPCD" hidden="1">'[3]Bud Mth'!$J$2:$K$2</definedName>
    <definedName name="BExW5W49QO947ET3384SKBE3YCX3" localSheetId="9" hidden="1">#REF!</definedName>
    <definedName name="BExW5W49QO947ET3384SKBE3YCX3" localSheetId="8" hidden="1">#REF!</definedName>
    <definedName name="BExW5W49QO947ET3384SKBE3YCX3" localSheetId="10" hidden="1">#REF!</definedName>
    <definedName name="BExW5W49QO947ET3384SKBE3YCX3" localSheetId="7" hidden="1">#REF!</definedName>
    <definedName name="BExW5W49QO947ET3384SKBE3YCX3" localSheetId="11" hidden="1">#REF!</definedName>
    <definedName name="BExW5W49QO947ET3384SKBE3YCX3" localSheetId="12" hidden="1">#REF!</definedName>
    <definedName name="BExW5W49QO947ET3384SKBE3YCX3" hidden="1">#REF!</definedName>
    <definedName name="BExW5WPU27WD4NWZOT0ZEJIDLX5J" localSheetId="9" hidden="1">#REF!</definedName>
    <definedName name="BExW5WPU27WD4NWZOT0ZEJIDLX5J" localSheetId="6" hidden="1">#REF!</definedName>
    <definedName name="BExW5WPU27WD4NWZOT0ZEJIDLX5J" localSheetId="8" hidden="1">#REF!</definedName>
    <definedName name="BExW5WPU27WD4NWZOT0ZEJIDLX5J" localSheetId="10" hidden="1">#REF!</definedName>
    <definedName name="BExW5WPU27WD4NWZOT0ZEJIDLX5J" localSheetId="7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hidden="1">#REF!</definedName>
    <definedName name="BExW660AV1TUV2XNUPD65RZR3QOO" localSheetId="9" hidden="1">#REF!</definedName>
    <definedName name="BExW660AV1TUV2XNUPD65RZR3QOO" localSheetId="6" hidden="1">#REF!</definedName>
    <definedName name="BExW660AV1TUV2XNUPD65RZR3QOO" localSheetId="8" hidden="1">#REF!</definedName>
    <definedName name="BExW660AV1TUV2XNUPD65RZR3QOO" localSheetId="10" hidden="1">#REF!</definedName>
    <definedName name="BExW660AV1TUV2XNUPD65RZR3QOO" localSheetId="7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hidden="1">#REF!</definedName>
    <definedName name="BExW66LVVZK656PQY1257QMHP2AY" localSheetId="9" hidden="1">#REF!</definedName>
    <definedName name="BExW66LVVZK656PQY1257QMHP2AY" localSheetId="6" hidden="1">#REF!</definedName>
    <definedName name="BExW66LVVZK656PQY1257QMHP2AY" localSheetId="8" hidden="1">#REF!</definedName>
    <definedName name="BExW66LVVZK656PQY1257QMHP2AY" localSheetId="10" hidden="1">#REF!</definedName>
    <definedName name="BExW66LVVZK656PQY1257QMHP2AY" localSheetId="7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hidden="1">#REF!</definedName>
    <definedName name="BExW6AY8KWN3C31NX1MZHXBFTSK7" localSheetId="9" hidden="1">#REF!</definedName>
    <definedName name="BExW6AY8KWN3C31NX1MZHXBFTSK7" localSheetId="6" hidden="1">#REF!</definedName>
    <definedName name="BExW6AY8KWN3C31NX1MZHXBFTSK7" localSheetId="8" hidden="1">#REF!</definedName>
    <definedName name="BExW6AY8KWN3C31NX1MZHXBFTSK7" localSheetId="10" hidden="1">#REF!</definedName>
    <definedName name="BExW6AY8KWN3C31NX1MZHXBFTSK7" localSheetId="7" hidden="1">#REF!</definedName>
    <definedName name="BExW6AY8KWN3C31NX1MZHXBFTSK7" localSheetId="11" hidden="1">#REF!</definedName>
    <definedName name="BExW6AY8KWN3C31NX1MZHXBFTSK7" localSheetId="12" hidden="1">#REF!</definedName>
    <definedName name="BExW6AY8KWN3C31NX1MZHXBFTSK7" hidden="1">#REF!</definedName>
    <definedName name="BExW6EJPHAP1TWT380AZLXNHR22P" localSheetId="9" hidden="1">#REF!</definedName>
    <definedName name="BExW6EJPHAP1TWT380AZLXNHR22P" localSheetId="6" hidden="1">#REF!</definedName>
    <definedName name="BExW6EJPHAP1TWT380AZLXNHR22P" localSheetId="8" hidden="1">#REF!</definedName>
    <definedName name="BExW6EJPHAP1TWT380AZLXNHR22P" localSheetId="10" hidden="1">#REF!</definedName>
    <definedName name="BExW6EJPHAP1TWT380AZLXNHR22P" localSheetId="7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hidden="1">#REF!</definedName>
    <definedName name="BExW6G1PJ38H10DVLL8WPQ736OEB" localSheetId="9" hidden="1">#REF!</definedName>
    <definedName name="BExW6G1PJ38H10DVLL8WPQ736OEB" localSheetId="6" hidden="1">#REF!</definedName>
    <definedName name="BExW6G1PJ38H10DVLL8WPQ736OEB" localSheetId="8" hidden="1">#REF!</definedName>
    <definedName name="BExW6G1PJ38H10DVLL8WPQ736OEB" localSheetId="10" hidden="1">#REF!</definedName>
    <definedName name="BExW6G1PJ38H10DVLL8WPQ736OEB" localSheetId="7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hidden="1">#REF!</definedName>
    <definedName name="BExW75OA5AS517IHUYDHRJXDDOWS" hidden="1">'[2]Reco Sheet for Fcast'!$J$2:$K$2</definedName>
    <definedName name="BExW787XKP4YCU38PAK9CUFFZ8FB" localSheetId="9" hidden="1">#REF!</definedName>
    <definedName name="BExW787XKP4YCU38PAK9CUFFZ8FB" localSheetId="8" hidden="1">#REF!</definedName>
    <definedName name="BExW787XKP4YCU38PAK9CUFFZ8FB" localSheetId="10" hidden="1">#REF!</definedName>
    <definedName name="BExW787XKP4YCU38PAK9CUFFZ8FB" localSheetId="7" hidden="1">#REF!</definedName>
    <definedName name="BExW787XKP4YCU38PAK9CUFFZ8FB" localSheetId="11" hidden="1">#REF!</definedName>
    <definedName name="BExW787XKP4YCU38PAK9CUFFZ8FB" localSheetId="12" hidden="1">#REF!</definedName>
    <definedName name="BExW787XKP4YCU38PAK9CUFFZ8FB" hidden="1">#REF!</definedName>
    <definedName name="BExW794A74Z5F2K8LVQLD6VSKXUE" localSheetId="9" hidden="1">#REF!</definedName>
    <definedName name="BExW794A74Z5F2K8LVQLD6VSKXUE" localSheetId="6" hidden="1">#REF!</definedName>
    <definedName name="BExW794A74Z5F2K8LVQLD6VSKXUE" localSheetId="8" hidden="1">#REF!</definedName>
    <definedName name="BExW794A74Z5F2K8LVQLD6VSKXUE" localSheetId="10" hidden="1">#REF!</definedName>
    <definedName name="BExW794A74Z5F2K8LVQLD6VSKXUE" localSheetId="7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hidden="1">#REF!</definedName>
    <definedName name="BExW7H7MHCUHD1MA5VUKYPO21U2I" localSheetId="9" hidden="1">#REF!</definedName>
    <definedName name="BExW7H7MHCUHD1MA5VUKYPO21U2I" localSheetId="6" hidden="1">#REF!</definedName>
    <definedName name="BExW7H7MHCUHD1MA5VUKYPO21U2I" localSheetId="8" hidden="1">#REF!</definedName>
    <definedName name="BExW7H7MHCUHD1MA5VUKYPO21U2I" localSheetId="10" hidden="1">#REF!</definedName>
    <definedName name="BExW7H7MHCUHD1MA5VUKYPO21U2I" localSheetId="7" hidden="1">#REF!</definedName>
    <definedName name="BExW7H7MHCUHD1MA5VUKYPO21U2I" localSheetId="11" hidden="1">#REF!</definedName>
    <definedName name="BExW7H7MHCUHD1MA5VUKYPO21U2I" localSheetId="12" hidden="1">#REF!</definedName>
    <definedName name="BExW7H7MHCUHD1MA5VUKYPO21U2I" hidden="1">#REF!</definedName>
    <definedName name="BExW7O3S5FIOKIM535S9J7PKA52A" localSheetId="9" hidden="1">#REF!</definedName>
    <definedName name="BExW7O3S5FIOKIM535S9J7PKA52A" localSheetId="8" hidden="1">#REF!</definedName>
    <definedName name="BExW7O3S5FIOKIM535S9J7PKA52A" localSheetId="10" hidden="1">#REF!</definedName>
    <definedName name="BExW7O3S5FIOKIM535S9J7PKA52A" localSheetId="7" hidden="1">#REF!</definedName>
    <definedName name="BExW7O3S5FIOKIM535S9J7PKA52A" localSheetId="11" hidden="1">#REF!</definedName>
    <definedName name="BExW7O3S5FIOKIM535S9J7PKA52A" localSheetId="12" hidden="1">#REF!</definedName>
    <definedName name="BExW7O3S5FIOKIM535S9J7PKA52A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9" hidden="1">#REF!</definedName>
    <definedName name="BExW8AFIEPGHQDY6PZGJPQ7YFTB1" localSheetId="6" hidden="1">#REF!</definedName>
    <definedName name="BExW8AFIEPGHQDY6PZGJPQ7YFTB1" localSheetId="8" hidden="1">#REF!</definedName>
    <definedName name="BExW8AFIEPGHQDY6PZGJPQ7YFTB1" localSheetId="10" hidden="1">#REF!</definedName>
    <definedName name="BExW8AFIEPGHQDY6PZGJPQ7YFTB1" localSheetId="7" hidden="1">#REF!</definedName>
    <definedName name="BExW8AFIEPGHQDY6PZGJPQ7YFTB1" localSheetId="11" hidden="1">#REF!</definedName>
    <definedName name="BExW8AFIEPGHQDY6PZGJPQ7YFTB1" localSheetId="12" hidden="1">#REF!</definedName>
    <definedName name="BExW8AFIEPGHQDY6PZGJPQ7YFTB1" hidden="1">#REF!</definedName>
    <definedName name="BExW8K0SSIPSKBVP06IJ71600HJZ" localSheetId="9" hidden="1">#REF!</definedName>
    <definedName name="BExW8K0SSIPSKBVP06IJ71600HJZ" localSheetId="6" hidden="1">#REF!</definedName>
    <definedName name="BExW8K0SSIPSKBVP06IJ71600HJZ" localSheetId="8" hidden="1">#REF!</definedName>
    <definedName name="BExW8K0SSIPSKBVP06IJ71600HJZ" localSheetId="10" hidden="1">#REF!</definedName>
    <definedName name="BExW8K0SSIPSKBVP06IJ71600HJZ" localSheetId="7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hidden="1">#REF!</definedName>
    <definedName name="BExW8T0GVY3ZYO4ACSBLHS8SH895" localSheetId="9" hidden="1">#REF!</definedName>
    <definedName name="BExW8T0GVY3ZYO4ACSBLHS8SH895" localSheetId="6" hidden="1">#REF!</definedName>
    <definedName name="BExW8T0GVY3ZYO4ACSBLHS8SH895" localSheetId="8" hidden="1">#REF!</definedName>
    <definedName name="BExW8T0GVY3ZYO4ACSBLHS8SH895" localSheetId="10" hidden="1">#REF!</definedName>
    <definedName name="BExW8T0GVY3ZYO4ACSBLHS8SH895" localSheetId="7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hidden="1">#REF!</definedName>
    <definedName name="BExW8YEP73JMMU9HZ08PM4WHJQZ4" localSheetId="9" hidden="1">#REF!</definedName>
    <definedName name="BExW8YEP73JMMU9HZ08PM4WHJQZ4" localSheetId="6" hidden="1">#REF!</definedName>
    <definedName name="BExW8YEP73JMMU9HZ08PM4WHJQZ4" localSheetId="8" hidden="1">#REF!</definedName>
    <definedName name="BExW8YEP73JMMU9HZ08PM4WHJQZ4" localSheetId="10" hidden="1">#REF!</definedName>
    <definedName name="BExW8YEP73JMMU9HZ08PM4WHJQZ4" localSheetId="7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hidden="1">#REF!</definedName>
    <definedName name="BExW937AT53OZQRHNWQZ5BVH24IE" localSheetId="9" hidden="1">#REF!</definedName>
    <definedName name="BExW937AT53OZQRHNWQZ5BVH24IE" localSheetId="6" hidden="1">#REF!</definedName>
    <definedName name="BExW937AT53OZQRHNWQZ5BVH24IE" localSheetId="8" hidden="1">#REF!</definedName>
    <definedName name="BExW937AT53OZQRHNWQZ5BVH24IE" localSheetId="10" hidden="1">#REF!</definedName>
    <definedName name="BExW937AT53OZQRHNWQZ5BVH24IE" localSheetId="7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hidden="1">#REF!</definedName>
    <definedName name="BExW95LN5N0LYFFVP7GJEGDVDLF0" localSheetId="9" hidden="1">#REF!</definedName>
    <definedName name="BExW95LN5N0LYFFVP7GJEGDVDLF0" localSheetId="6" hidden="1">#REF!</definedName>
    <definedName name="BExW95LN5N0LYFFVP7GJEGDVDLF0" localSheetId="8" hidden="1">#REF!</definedName>
    <definedName name="BExW95LN5N0LYFFVP7GJEGDVDLF0" localSheetId="10" hidden="1">#REF!</definedName>
    <definedName name="BExW95LN5N0LYFFVP7GJEGDVDLF0" localSheetId="7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hidden="1">#REF!</definedName>
    <definedName name="BExW967733Q8RAJOHR2GJ3HO8JIW" localSheetId="9" hidden="1">#REF!</definedName>
    <definedName name="BExW967733Q8RAJOHR2GJ3HO8JIW" localSheetId="6" hidden="1">#REF!</definedName>
    <definedName name="BExW967733Q8RAJOHR2GJ3HO8JIW" localSheetId="8" hidden="1">#REF!</definedName>
    <definedName name="BExW967733Q8RAJOHR2GJ3HO8JIW" localSheetId="10" hidden="1">#REF!</definedName>
    <definedName name="BExW967733Q8RAJOHR2GJ3HO8JIW" localSheetId="7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hidden="1">#REF!</definedName>
    <definedName name="BExW9POK1KIOI0ALS5MZIKTDIYMA" localSheetId="9" hidden="1">#REF!</definedName>
    <definedName name="BExW9POK1KIOI0ALS5MZIKTDIYMA" localSheetId="6" hidden="1">#REF!</definedName>
    <definedName name="BExW9POK1KIOI0ALS5MZIKTDIYMA" localSheetId="8" hidden="1">#REF!</definedName>
    <definedName name="BExW9POK1KIOI0ALS5MZIKTDIYMA" localSheetId="10" hidden="1">#REF!</definedName>
    <definedName name="BExW9POK1KIOI0ALS5MZIKTDIYMA" localSheetId="7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hidden="1">#REF!</definedName>
    <definedName name="BExXLDE6PN4ESWT3LXJNQCY94NE4" localSheetId="9" hidden="1">#REF!</definedName>
    <definedName name="BExXLDE6PN4ESWT3LXJNQCY94NE4" localSheetId="6" hidden="1">#REF!</definedName>
    <definedName name="BExXLDE6PN4ESWT3LXJNQCY94NE4" localSheetId="8" hidden="1">#REF!</definedName>
    <definedName name="BExXLDE6PN4ESWT3LXJNQCY94NE4" localSheetId="10" hidden="1">#REF!</definedName>
    <definedName name="BExXLDE6PN4ESWT3LXJNQCY94NE4" localSheetId="7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hidden="1">#REF!</definedName>
    <definedName name="BExXLQVPK2H3IF0NDDA5CT612EUK" localSheetId="9" hidden="1">#REF!</definedName>
    <definedName name="BExXLQVPK2H3IF0NDDA5CT612EUK" localSheetId="6" hidden="1">#REF!</definedName>
    <definedName name="BExXLQVPK2H3IF0NDDA5CT612EUK" localSheetId="8" hidden="1">#REF!</definedName>
    <definedName name="BExXLQVPK2H3IF0NDDA5CT612EUK" localSheetId="10" hidden="1">#REF!</definedName>
    <definedName name="BExXLQVPK2H3IF0NDDA5CT612EUK" localSheetId="7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hidden="1">#REF!</definedName>
    <definedName name="BExXLR6IO70TYTACKQH9M5PGV24J" localSheetId="9" hidden="1">#REF!</definedName>
    <definedName name="BExXLR6IO70TYTACKQH9M5PGV24J" localSheetId="6" hidden="1">#REF!</definedName>
    <definedName name="BExXLR6IO70TYTACKQH9M5PGV24J" localSheetId="8" hidden="1">#REF!</definedName>
    <definedName name="BExXLR6IO70TYTACKQH9M5PGV24J" localSheetId="10" hidden="1">#REF!</definedName>
    <definedName name="BExXLR6IO70TYTACKQH9M5PGV24J" localSheetId="7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hidden="1">#REF!</definedName>
    <definedName name="BExXM065WOLYRYHGHOJE0OOFXA4M" localSheetId="9" hidden="1">#REF!</definedName>
    <definedName name="BExXM065WOLYRYHGHOJE0OOFXA4M" localSheetId="6" hidden="1">#REF!</definedName>
    <definedName name="BExXM065WOLYRYHGHOJE0OOFXA4M" localSheetId="8" hidden="1">#REF!</definedName>
    <definedName name="BExXM065WOLYRYHGHOJE0OOFXA4M" localSheetId="10" hidden="1">#REF!</definedName>
    <definedName name="BExXM065WOLYRYHGHOJE0OOFXA4M" localSheetId="7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hidden="1">#REF!</definedName>
    <definedName name="BExXM3GUNXVDM82KUR17NNUMQCNI" localSheetId="9" hidden="1">#REF!</definedName>
    <definedName name="BExXM3GUNXVDM82KUR17NNUMQCNI" localSheetId="6" hidden="1">#REF!</definedName>
    <definedName name="BExXM3GUNXVDM82KUR17NNUMQCNI" localSheetId="8" hidden="1">#REF!</definedName>
    <definedName name="BExXM3GUNXVDM82KUR17NNUMQCNI" localSheetId="10" hidden="1">#REF!</definedName>
    <definedName name="BExXM3GUNXVDM82KUR17NNUMQCNI" localSheetId="7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hidden="1">#REF!</definedName>
    <definedName name="BExXMA28M8SH7MKIGETSDA72WUIZ" localSheetId="9" hidden="1">#REF!</definedName>
    <definedName name="BExXMA28M8SH7MKIGETSDA72WUIZ" localSheetId="6" hidden="1">#REF!</definedName>
    <definedName name="BExXMA28M8SH7MKIGETSDA72WUIZ" localSheetId="8" hidden="1">#REF!</definedName>
    <definedName name="BExXMA28M8SH7MKIGETSDA72WUIZ" localSheetId="10" hidden="1">#REF!</definedName>
    <definedName name="BExXMA28M8SH7MKIGETSDA72WUIZ" localSheetId="7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hidden="1">#REF!</definedName>
    <definedName name="BExXMJYBFUWD4HN6WTKX2CX41JCA" hidden="1">'[2]Reco Sheet for Fcast'!$I$10:$J$10</definedName>
    <definedName name="BExXMOLHIAHDLFSA31PUB36SC3I9" localSheetId="9" hidden="1">#REF!</definedName>
    <definedName name="BExXMOLHIAHDLFSA31PUB36SC3I9" localSheetId="6" hidden="1">#REF!</definedName>
    <definedName name="BExXMOLHIAHDLFSA31PUB36SC3I9" localSheetId="8" hidden="1">#REF!</definedName>
    <definedName name="BExXMOLHIAHDLFSA31PUB36SC3I9" localSheetId="10" hidden="1">#REF!</definedName>
    <definedName name="BExXMOLHIAHDLFSA31PUB36SC3I9" localSheetId="7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hidden="1">#REF!</definedName>
    <definedName name="BExXMT8T5Z3M2JBQN65X2LKH0YQI" localSheetId="9" hidden="1">#REF!</definedName>
    <definedName name="BExXMT8T5Z3M2JBQN65X2LKH0YQI" localSheetId="6" hidden="1">#REF!</definedName>
    <definedName name="BExXMT8T5Z3M2JBQN65X2LKH0YQI" localSheetId="8" hidden="1">#REF!</definedName>
    <definedName name="BExXMT8T5Z3M2JBQN65X2LKH0YQI" localSheetId="10" hidden="1">#REF!</definedName>
    <definedName name="BExXMT8T5Z3M2JBQN65X2LKH0YQI" localSheetId="7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hidden="1">#REF!</definedName>
    <definedName name="BExXMZU5QRXO4VTGHQGYZ1EEOGNS" localSheetId="9" hidden="1">#REF!</definedName>
    <definedName name="BExXMZU5QRXO4VTGHQGYZ1EEOGNS" localSheetId="8" hidden="1">#REF!</definedName>
    <definedName name="BExXMZU5QRXO4VTGHQGYZ1EEOGNS" localSheetId="10" hidden="1">#REF!</definedName>
    <definedName name="BExXMZU5QRXO4VTGHQGYZ1EEOGNS" localSheetId="7" hidden="1">#REF!</definedName>
    <definedName name="BExXMZU5QRXO4VTGHQGYZ1EEOGNS" localSheetId="11" hidden="1">#REF!</definedName>
    <definedName name="BExXMZU5QRXO4VTGHQGYZ1EEOGNS" localSheetId="12" hidden="1">#REF!</definedName>
    <definedName name="BExXMZU5QRXO4VTGHQGYZ1EEOGNS" hidden="1">#REF!</definedName>
    <definedName name="BExXN1XNO7H60M9X1E7EVWFJDM5N" localSheetId="9" hidden="1">#REF!</definedName>
    <definedName name="BExXN1XNO7H60M9X1E7EVWFJDM5N" localSheetId="6" hidden="1">#REF!</definedName>
    <definedName name="BExXN1XNO7H60M9X1E7EVWFJDM5N" localSheetId="8" hidden="1">#REF!</definedName>
    <definedName name="BExXN1XNO7H60M9X1E7EVWFJDM5N" localSheetId="10" hidden="1">#REF!</definedName>
    <definedName name="BExXN1XNO7H60M9X1E7EVWFJDM5N" localSheetId="7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hidden="1">#REF!</definedName>
    <definedName name="BExXN22ZOTIW49GPLWFYKVM90FNZ" localSheetId="9" hidden="1">#REF!</definedName>
    <definedName name="BExXN22ZOTIW49GPLWFYKVM90FNZ" localSheetId="6" hidden="1">#REF!</definedName>
    <definedName name="BExXN22ZOTIW49GPLWFYKVM90FNZ" localSheetId="8" hidden="1">#REF!</definedName>
    <definedName name="BExXN22ZOTIW49GPLWFYKVM90FNZ" localSheetId="10" hidden="1">#REF!</definedName>
    <definedName name="BExXN22ZOTIW49GPLWFYKVM90FNZ" localSheetId="7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hidden="1">#REF!</definedName>
    <definedName name="BExXN6QAP8UJQVN4R4BQKPP4QK35" localSheetId="9" hidden="1">#REF!</definedName>
    <definedName name="BExXN6QAP8UJQVN4R4BQKPP4QK35" localSheetId="6" hidden="1">#REF!</definedName>
    <definedName name="BExXN6QAP8UJQVN4R4BQKPP4QK35" localSheetId="8" hidden="1">#REF!</definedName>
    <definedName name="BExXN6QAP8UJQVN4R4BQKPP4QK35" localSheetId="10" hidden="1">#REF!</definedName>
    <definedName name="BExXN6QAP8UJQVN4R4BQKPP4QK35" localSheetId="7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hidden="1">#REF!</definedName>
    <definedName name="BExXNBOA39T2X6Y5Y5GZ5DDNA1AX" localSheetId="9" hidden="1">#REF!</definedName>
    <definedName name="BExXNBOA39T2X6Y5Y5GZ5DDNA1AX" localSheetId="6" hidden="1">#REF!</definedName>
    <definedName name="BExXNBOA39T2X6Y5Y5GZ5DDNA1AX" localSheetId="8" hidden="1">#REF!</definedName>
    <definedName name="BExXNBOA39T2X6Y5Y5GZ5DDNA1AX" localSheetId="10" hidden="1">#REF!</definedName>
    <definedName name="BExXNBOA39T2X6Y5Y5GZ5DDNA1AX" localSheetId="7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hidden="1">#REF!</definedName>
    <definedName name="BExXND6872VJ3M2PGT056WQMWBHD" localSheetId="9" hidden="1">#REF!</definedName>
    <definedName name="BExXND6872VJ3M2PGT056WQMWBHD" localSheetId="6" hidden="1">#REF!</definedName>
    <definedName name="BExXND6872VJ3M2PGT056WQMWBHD" localSheetId="8" hidden="1">#REF!</definedName>
    <definedName name="BExXND6872VJ3M2PGT056WQMWBHD" localSheetId="10" hidden="1">#REF!</definedName>
    <definedName name="BExXND6872VJ3M2PGT056WQMWBHD" localSheetId="7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hidden="1">#REF!</definedName>
    <definedName name="BExXNF4F0489IITD5JLD8XFY5JNZ" localSheetId="9" hidden="1">#REF!</definedName>
    <definedName name="BExXNF4F0489IITD5JLD8XFY5JNZ" localSheetId="8" hidden="1">#REF!</definedName>
    <definedName name="BExXNF4F0489IITD5JLD8XFY5JNZ" localSheetId="10" hidden="1">#REF!</definedName>
    <definedName name="BExXNF4F0489IITD5JLD8XFY5JNZ" localSheetId="7" hidden="1">#REF!</definedName>
    <definedName name="BExXNF4F0489IITD5JLD8XFY5JNZ" localSheetId="11" hidden="1">#REF!</definedName>
    <definedName name="BExXNF4F0489IITD5JLD8XFY5JNZ" localSheetId="12" hidden="1">#REF!</definedName>
    <definedName name="BExXNF4F0489IITD5JLD8XFY5JNZ" hidden="1">#REF!</definedName>
    <definedName name="BExXNHDA2WVQBP5BYLKJ40W658I3" localSheetId="9" hidden="1">#REF!</definedName>
    <definedName name="BExXNHDA2WVQBP5BYLKJ40W658I3" localSheetId="8" hidden="1">#REF!</definedName>
    <definedName name="BExXNHDA2WVQBP5BYLKJ40W658I3" localSheetId="10" hidden="1">#REF!</definedName>
    <definedName name="BExXNHDA2WVQBP5BYLKJ40W658I3" localSheetId="7" hidden="1">#REF!</definedName>
    <definedName name="BExXNHDA2WVQBP5BYLKJ40W658I3" localSheetId="11" hidden="1">#REF!</definedName>
    <definedName name="BExXNHDA2WVQBP5BYLKJ40W658I3" localSheetId="12" hidden="1">#REF!</definedName>
    <definedName name="BExXNHDA2WVQBP5BYLKJ40W658I3" hidden="1">#REF!</definedName>
    <definedName name="BExXNPM24UN2PGVL9D1TUBFRIKR4" localSheetId="9" hidden="1">#REF!</definedName>
    <definedName name="BExXNPM24UN2PGVL9D1TUBFRIKR4" localSheetId="6" hidden="1">#REF!</definedName>
    <definedName name="BExXNPM24UN2PGVL9D1TUBFRIKR4" localSheetId="8" hidden="1">#REF!</definedName>
    <definedName name="BExXNPM24UN2PGVL9D1TUBFRIKR4" localSheetId="10" hidden="1">#REF!</definedName>
    <definedName name="BExXNPM24UN2PGVL9D1TUBFRIKR4" localSheetId="7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hidden="1">#REF!</definedName>
    <definedName name="BExXNWYB165VO9MHARCL5WLCHWS0" localSheetId="9" hidden="1">#REF!</definedName>
    <definedName name="BExXNWYB165VO9MHARCL5WLCHWS0" localSheetId="6" hidden="1">#REF!</definedName>
    <definedName name="BExXNWYB165VO9MHARCL5WLCHWS0" localSheetId="8" hidden="1">#REF!</definedName>
    <definedName name="BExXNWYB165VO9MHARCL5WLCHWS0" localSheetId="10" hidden="1">#REF!</definedName>
    <definedName name="BExXNWYB165VO9MHARCL5WLCHWS0" localSheetId="7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hidden="1">#REF!</definedName>
    <definedName name="BExXO278QHQN8JDK5425EJ615ECC" localSheetId="9" hidden="1">#REF!</definedName>
    <definedName name="BExXO278QHQN8JDK5425EJ615ECC" localSheetId="6" hidden="1">#REF!</definedName>
    <definedName name="BExXO278QHQN8JDK5425EJ615ECC" localSheetId="8" hidden="1">#REF!</definedName>
    <definedName name="BExXO278QHQN8JDK5425EJ615ECC" localSheetId="10" hidden="1">#REF!</definedName>
    <definedName name="BExXO278QHQN8JDK5425EJ615ECC" localSheetId="7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hidden="1">#REF!</definedName>
    <definedName name="BExXO9ZLKVJW7SXKGDCUBHF12QR7" localSheetId="9" hidden="1">#REF!</definedName>
    <definedName name="BExXO9ZLKVJW7SXKGDCUBHF12QR7" localSheetId="8" hidden="1">#REF!</definedName>
    <definedName name="BExXO9ZLKVJW7SXKGDCUBHF12QR7" localSheetId="10" hidden="1">#REF!</definedName>
    <definedName name="BExXO9ZLKVJW7SXKGDCUBHF12QR7" localSheetId="7" hidden="1">#REF!</definedName>
    <definedName name="BExXO9ZLKVJW7SXKGDCUBHF12QR7" localSheetId="11" hidden="1">#REF!</definedName>
    <definedName name="BExXO9ZLKVJW7SXKGDCUBHF12QR7" localSheetId="12" hidden="1">#REF!</definedName>
    <definedName name="BExXO9ZLKVJW7SXKGDCUBHF12QR7" hidden="1">#REF!</definedName>
    <definedName name="BExXOBHOP0WGFHI2Y9AO4L440UVQ" localSheetId="9" hidden="1">#REF!</definedName>
    <definedName name="BExXOBHOP0WGFHI2Y9AO4L440UVQ" localSheetId="6" hidden="1">#REF!</definedName>
    <definedName name="BExXOBHOP0WGFHI2Y9AO4L440UVQ" localSheetId="8" hidden="1">#REF!</definedName>
    <definedName name="BExXOBHOP0WGFHI2Y9AO4L440UVQ" localSheetId="10" hidden="1">#REF!</definedName>
    <definedName name="BExXOBHOP0WGFHI2Y9AO4L440UVQ" localSheetId="7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hidden="1">#REF!</definedName>
    <definedName name="BExXOHSAD2NSHOLLMZ2JWA4I3I1R" localSheetId="9" hidden="1">#REF!</definedName>
    <definedName name="BExXOHSAD2NSHOLLMZ2JWA4I3I1R" localSheetId="6" hidden="1">#REF!</definedName>
    <definedName name="BExXOHSAD2NSHOLLMZ2JWA4I3I1R" localSheetId="8" hidden="1">#REF!</definedName>
    <definedName name="BExXOHSAD2NSHOLLMZ2JWA4I3I1R" localSheetId="10" hidden="1">#REF!</definedName>
    <definedName name="BExXOHSAD2NSHOLLMZ2JWA4I3I1R" localSheetId="7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hidden="1">#REF!</definedName>
    <definedName name="BExXP19GG78NHVPUGIKQYOI6GFIN" localSheetId="9" hidden="1">#REF!</definedName>
    <definedName name="BExXP19GG78NHVPUGIKQYOI6GFIN" localSheetId="8" hidden="1">#REF!</definedName>
    <definedName name="BExXP19GG78NHVPUGIKQYOI6GFIN" localSheetId="10" hidden="1">#REF!</definedName>
    <definedName name="BExXP19GG78NHVPUGIKQYOI6GFIN" localSheetId="7" hidden="1">#REF!</definedName>
    <definedName name="BExXP19GG78NHVPUGIKQYOI6GFIN" localSheetId="11" hidden="1">#REF!</definedName>
    <definedName name="BExXP19GG78NHVPUGIKQYOI6GFIN" localSheetId="12" hidden="1">#REF!</definedName>
    <definedName name="BExXP19GG78NHVPUGIKQYOI6GFIN" hidden="1">#REF!</definedName>
    <definedName name="BExXP80B5FGA00JCM7UXKPI3PB7Y" localSheetId="9" hidden="1">#REF!</definedName>
    <definedName name="BExXP80B5FGA00JCM7UXKPI3PB7Y" localSheetId="6" hidden="1">#REF!</definedName>
    <definedName name="BExXP80B5FGA00JCM7UXKPI3PB7Y" localSheetId="8" hidden="1">#REF!</definedName>
    <definedName name="BExXP80B5FGA00JCM7UXKPI3PB7Y" localSheetId="10" hidden="1">#REF!</definedName>
    <definedName name="BExXP80B5FGA00JCM7UXKPI3PB7Y" localSheetId="7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hidden="1">#REF!</definedName>
    <definedName name="BExXP85M4WXYVN1UVHUTOEKEG5XS" localSheetId="9" hidden="1">#REF!</definedName>
    <definedName name="BExXP85M4WXYVN1UVHUTOEKEG5XS" localSheetId="6" hidden="1">#REF!</definedName>
    <definedName name="BExXP85M4WXYVN1UVHUTOEKEG5XS" localSheetId="8" hidden="1">#REF!</definedName>
    <definedName name="BExXP85M4WXYVN1UVHUTOEKEG5XS" localSheetId="10" hidden="1">#REF!</definedName>
    <definedName name="BExXP85M4WXYVN1UVHUTOEKEG5XS" localSheetId="7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hidden="1">#REF!</definedName>
    <definedName name="BExXPELOTHOAG0OWILLAH94OZV5J" localSheetId="9" hidden="1">#REF!</definedName>
    <definedName name="BExXPELOTHOAG0OWILLAH94OZV5J" localSheetId="6" hidden="1">#REF!</definedName>
    <definedName name="BExXPELOTHOAG0OWILLAH94OZV5J" localSheetId="8" hidden="1">#REF!</definedName>
    <definedName name="BExXPELOTHOAG0OWILLAH94OZV5J" localSheetId="10" hidden="1">#REF!</definedName>
    <definedName name="BExXPELOTHOAG0OWILLAH94OZV5J" localSheetId="7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hidden="1">#REF!</definedName>
    <definedName name="BExXPLXY0H93MFKJ5WQCZHXQYOUA" localSheetId="9" hidden="1">#REF!</definedName>
    <definedName name="BExXPLXY0H93MFKJ5WQCZHXQYOUA" localSheetId="8" hidden="1">#REF!</definedName>
    <definedName name="BExXPLXY0H93MFKJ5WQCZHXQYOUA" localSheetId="10" hidden="1">#REF!</definedName>
    <definedName name="BExXPLXY0H93MFKJ5WQCZHXQYOUA" localSheetId="7" hidden="1">#REF!</definedName>
    <definedName name="BExXPLXY0H93MFKJ5WQCZHXQYOUA" localSheetId="11" hidden="1">#REF!</definedName>
    <definedName name="BExXPLXY0H93MFKJ5WQCZHXQYOUA" localSheetId="12" hidden="1">#REF!</definedName>
    <definedName name="BExXPLXY0H93MFKJ5WQCZHXQYOUA" hidden="1">#REF!</definedName>
    <definedName name="BExXPM8PRBF112HYL41356RR1JK1" localSheetId="9" hidden="1">#REF!</definedName>
    <definedName name="BExXPM8PRBF112HYL41356RR1JK1" localSheetId="8" hidden="1">#REF!</definedName>
    <definedName name="BExXPM8PRBF112HYL41356RR1JK1" localSheetId="10" hidden="1">#REF!</definedName>
    <definedName name="BExXPM8PRBF112HYL41356RR1JK1" localSheetId="7" hidden="1">#REF!</definedName>
    <definedName name="BExXPM8PRBF112HYL41356RR1JK1" localSheetId="11" hidden="1">#REF!</definedName>
    <definedName name="BExXPM8PRBF112HYL41356RR1JK1" localSheetId="12" hidden="1">#REF!</definedName>
    <definedName name="BExXPM8PRBF112HYL41356RR1JK1" hidden="1">#REF!</definedName>
    <definedName name="BExXPS31W1VD2NMIE4E37LHVDF0L" localSheetId="9" hidden="1">#REF!</definedName>
    <definedName name="BExXPS31W1VD2NMIE4E37LHVDF0L" localSheetId="6" hidden="1">#REF!</definedName>
    <definedName name="BExXPS31W1VD2NMIE4E37LHVDF0L" localSheetId="8" hidden="1">#REF!</definedName>
    <definedName name="BExXPS31W1VD2NMIE4E37LHVDF0L" localSheetId="10" hidden="1">#REF!</definedName>
    <definedName name="BExXPS31W1VD2NMIE4E37LHVDF0L" localSheetId="7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hidden="1">#REF!</definedName>
    <definedName name="BExXPZKYEMVF5JOC14HYOOYQK6JK" localSheetId="9" hidden="1">#REF!</definedName>
    <definedName name="BExXPZKYEMVF5JOC14HYOOYQK6JK" localSheetId="6" hidden="1">#REF!</definedName>
    <definedName name="BExXPZKYEMVF5JOC14HYOOYQK6JK" localSheetId="8" hidden="1">#REF!</definedName>
    <definedName name="BExXPZKYEMVF5JOC14HYOOYQK6JK" localSheetId="10" hidden="1">#REF!</definedName>
    <definedName name="BExXPZKYEMVF5JOC14HYOOYQK6JK" localSheetId="7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hidden="1">#REF!</definedName>
    <definedName name="BExXQ89PA10X79WBWOEP1AJX1OQM" localSheetId="9" hidden="1">#REF!</definedName>
    <definedName name="BExXQ89PA10X79WBWOEP1AJX1OQM" localSheetId="6" hidden="1">#REF!</definedName>
    <definedName name="BExXQ89PA10X79WBWOEP1AJX1OQM" localSheetId="8" hidden="1">#REF!</definedName>
    <definedName name="BExXQ89PA10X79WBWOEP1AJX1OQM" localSheetId="10" hidden="1">#REF!</definedName>
    <definedName name="BExXQ89PA10X79WBWOEP1AJX1OQM" localSheetId="7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hidden="1">#REF!</definedName>
    <definedName name="BExXQCGQGGYSI0LTRVR73MUO50AW" localSheetId="9" hidden="1">#REF!</definedName>
    <definedName name="BExXQCGQGGYSI0LTRVR73MUO50AW" localSheetId="6" hidden="1">#REF!</definedName>
    <definedName name="BExXQCGQGGYSI0LTRVR73MUO50AW" localSheetId="8" hidden="1">#REF!</definedName>
    <definedName name="BExXQCGQGGYSI0LTRVR73MUO50AW" localSheetId="10" hidden="1">#REF!</definedName>
    <definedName name="BExXQCGQGGYSI0LTRVR73MUO50AW" localSheetId="7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hidden="1">#REF!</definedName>
    <definedName name="BExXQEEXFHDQ8DSRAJSB5ET6J004" localSheetId="9" hidden="1">#REF!</definedName>
    <definedName name="BExXQEEXFHDQ8DSRAJSB5ET6J004" localSheetId="6" hidden="1">#REF!</definedName>
    <definedName name="BExXQEEXFHDQ8DSRAJSB5ET6J004" localSheetId="8" hidden="1">#REF!</definedName>
    <definedName name="BExXQEEXFHDQ8DSRAJSB5ET6J004" localSheetId="10" hidden="1">#REF!</definedName>
    <definedName name="BExXQEEXFHDQ8DSRAJSB5ET6J004" localSheetId="7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hidden="1">#REF!</definedName>
    <definedName name="BExXQH41O5HZAH8BO6HCFY8YC3TU" localSheetId="9" hidden="1">#REF!</definedName>
    <definedName name="BExXQH41O5HZAH8BO6HCFY8YC3TU" localSheetId="6" hidden="1">#REF!</definedName>
    <definedName name="BExXQH41O5HZAH8BO6HCFY8YC3TU" localSheetId="8" hidden="1">#REF!</definedName>
    <definedName name="BExXQH41O5HZAH8BO6HCFY8YC3TU" localSheetId="10" hidden="1">#REF!</definedName>
    <definedName name="BExXQH41O5HZAH8BO6HCFY8YC3TU" localSheetId="7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hidden="1">#REF!</definedName>
    <definedName name="BExXQJIEF5R3QQ6D8HO3NGPU0IQC" localSheetId="9" hidden="1">#REF!</definedName>
    <definedName name="BExXQJIEF5R3QQ6D8HO3NGPU0IQC" localSheetId="6" hidden="1">#REF!</definedName>
    <definedName name="BExXQJIEF5R3QQ6D8HO3NGPU0IQC" localSheetId="8" hidden="1">#REF!</definedName>
    <definedName name="BExXQJIEF5R3QQ6D8HO3NGPU0IQC" localSheetId="10" hidden="1">#REF!</definedName>
    <definedName name="BExXQJIEF5R3QQ6D8HO3NGPU0IQC" localSheetId="7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hidden="1">#REF!</definedName>
    <definedName name="BExXQR0550UX7PZCHV6RMVWU8PH7" hidden="1">'[3]Bud Mth'!$E$1</definedName>
    <definedName name="BExXQU00K9ER4I1WM7T9J0W1E7ZC" localSheetId="9" hidden="1">#REF!</definedName>
    <definedName name="BExXQU00K9ER4I1WM7T9J0W1E7ZC" localSheetId="6" hidden="1">#REF!</definedName>
    <definedName name="BExXQU00K9ER4I1WM7T9J0W1E7ZC" localSheetId="8" hidden="1">#REF!</definedName>
    <definedName name="BExXQU00K9ER4I1WM7T9J0W1E7ZC" localSheetId="10" hidden="1">#REF!</definedName>
    <definedName name="BExXQU00K9ER4I1WM7T9J0W1E7ZC" localSheetId="7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hidden="1">#REF!</definedName>
    <definedName name="BExXQU00KOR7XLM8B13DGJ1MIQDY" localSheetId="9" hidden="1">#REF!</definedName>
    <definedName name="BExXQU00KOR7XLM8B13DGJ1MIQDY" localSheetId="6" hidden="1">#REF!</definedName>
    <definedName name="BExXQU00KOR7XLM8B13DGJ1MIQDY" localSheetId="8" hidden="1">#REF!</definedName>
    <definedName name="BExXQU00KOR7XLM8B13DGJ1MIQDY" localSheetId="10" hidden="1">#REF!</definedName>
    <definedName name="BExXQU00KOR7XLM8B13DGJ1MIQDY" localSheetId="7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hidden="1">#REF!</definedName>
    <definedName name="BExXQXG18PS8HGBOS03OSTQ0KEYC" localSheetId="9" hidden="1">#REF!</definedName>
    <definedName name="BExXQXG18PS8HGBOS03OSTQ0KEYC" localSheetId="6" hidden="1">#REF!</definedName>
    <definedName name="BExXQXG18PS8HGBOS03OSTQ0KEYC" localSheetId="8" hidden="1">#REF!</definedName>
    <definedName name="BExXQXG18PS8HGBOS03OSTQ0KEYC" localSheetId="10" hidden="1">#REF!</definedName>
    <definedName name="BExXQXG18PS8HGBOS03OSTQ0KEYC" localSheetId="7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hidden="1">#REF!</definedName>
    <definedName name="BExXQXQT4OAFQT5B0YB3USDJOJOB" localSheetId="9" hidden="1">#REF!</definedName>
    <definedName name="BExXQXQT4OAFQT5B0YB3USDJOJOB" localSheetId="6" hidden="1">#REF!</definedName>
    <definedName name="BExXQXQT4OAFQT5B0YB3USDJOJOB" localSheetId="8" hidden="1">#REF!</definedName>
    <definedName name="BExXQXQT4OAFQT5B0YB3USDJOJOB" localSheetId="10" hidden="1">#REF!</definedName>
    <definedName name="BExXQXQT4OAFQT5B0YB3USDJOJOB" localSheetId="7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hidden="1">#REF!</definedName>
    <definedName name="BExXR3FSEXAHSXEQNJORWFCPX86N" localSheetId="9" hidden="1">#REF!</definedName>
    <definedName name="BExXR3FSEXAHSXEQNJORWFCPX86N" localSheetId="6" hidden="1">#REF!</definedName>
    <definedName name="BExXR3FSEXAHSXEQNJORWFCPX86N" localSheetId="8" hidden="1">#REF!</definedName>
    <definedName name="BExXR3FSEXAHSXEQNJORWFCPX86N" localSheetId="10" hidden="1">#REF!</definedName>
    <definedName name="BExXR3FSEXAHSXEQNJORWFCPX86N" localSheetId="7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hidden="1">#REF!</definedName>
    <definedName name="BExXR3W3FKYQBLR299HO9RZ70C43" localSheetId="9" hidden="1">#REF!</definedName>
    <definedName name="BExXR3W3FKYQBLR299HO9RZ70C43" localSheetId="6" hidden="1">#REF!</definedName>
    <definedName name="BExXR3W3FKYQBLR299HO9RZ70C43" localSheetId="8" hidden="1">#REF!</definedName>
    <definedName name="BExXR3W3FKYQBLR299HO9RZ70C43" localSheetId="10" hidden="1">#REF!</definedName>
    <definedName name="BExXR3W3FKYQBLR299HO9RZ70C43" localSheetId="7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hidden="1">#REF!</definedName>
    <definedName name="BExXR46U23CRRBV6IZT982MAEQKI" localSheetId="9" hidden="1">#REF!</definedName>
    <definedName name="BExXR46U23CRRBV6IZT982MAEQKI" localSheetId="6" hidden="1">#REF!</definedName>
    <definedName name="BExXR46U23CRRBV6IZT982MAEQKI" localSheetId="8" hidden="1">#REF!</definedName>
    <definedName name="BExXR46U23CRRBV6IZT982MAEQKI" localSheetId="10" hidden="1">#REF!</definedName>
    <definedName name="BExXR46U23CRRBV6IZT982MAEQKI" localSheetId="7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hidden="1">#REF!</definedName>
    <definedName name="BExXR8OKAVX7O70V5IYG2PRKXSTI" localSheetId="9" hidden="1">#REF!</definedName>
    <definedName name="BExXR8OKAVX7O70V5IYG2PRKXSTI" localSheetId="6" hidden="1">#REF!</definedName>
    <definedName name="BExXR8OKAVX7O70V5IYG2PRKXSTI" localSheetId="8" hidden="1">#REF!</definedName>
    <definedName name="BExXR8OKAVX7O70V5IYG2PRKXSTI" localSheetId="10" hidden="1">#REF!</definedName>
    <definedName name="BExXR8OKAVX7O70V5IYG2PRKXSTI" localSheetId="7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hidden="1">#REF!</definedName>
    <definedName name="BExXRA6N6XCLQM6XDV724ZIH6G93" localSheetId="9" hidden="1">#REF!</definedName>
    <definedName name="BExXRA6N6XCLQM6XDV724ZIH6G93" localSheetId="6" hidden="1">#REF!</definedName>
    <definedName name="BExXRA6N6XCLQM6XDV724ZIH6G93" localSheetId="8" hidden="1">#REF!</definedName>
    <definedName name="BExXRA6N6XCLQM6XDV724ZIH6G93" localSheetId="10" hidden="1">#REF!</definedName>
    <definedName name="BExXRA6N6XCLQM6XDV724ZIH6G93" localSheetId="7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hidden="1">#REF!</definedName>
    <definedName name="BExXRABZ1CNKCG6K1MR6OUFHF7J9" localSheetId="9" hidden="1">#REF!</definedName>
    <definedName name="BExXRABZ1CNKCG6K1MR6OUFHF7J9" localSheetId="6" hidden="1">#REF!</definedName>
    <definedName name="BExXRABZ1CNKCG6K1MR6OUFHF7J9" localSheetId="8" hidden="1">#REF!</definedName>
    <definedName name="BExXRABZ1CNKCG6K1MR6OUFHF7J9" localSheetId="10" hidden="1">#REF!</definedName>
    <definedName name="BExXRABZ1CNKCG6K1MR6OUFHF7J9" localSheetId="7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hidden="1">#REF!</definedName>
    <definedName name="BExXRBOFETC0OTJ6WY3VPMFH03VB" localSheetId="9" hidden="1">#REF!</definedName>
    <definedName name="BExXRBOFETC0OTJ6WY3VPMFH03VB" localSheetId="6" hidden="1">#REF!</definedName>
    <definedName name="BExXRBOFETC0OTJ6WY3VPMFH03VB" localSheetId="8" hidden="1">#REF!</definedName>
    <definedName name="BExXRBOFETC0OTJ6WY3VPMFH03VB" localSheetId="10" hidden="1">#REF!</definedName>
    <definedName name="BExXRBOFETC0OTJ6WY3VPMFH03VB" localSheetId="7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hidden="1">#REF!</definedName>
    <definedName name="BExXRBTWU29UW9CQTYEG4QFPE3VY" localSheetId="9" hidden="1">#REF!</definedName>
    <definedName name="BExXRBTWU29UW9CQTYEG4QFPE3VY" localSheetId="8" hidden="1">#REF!</definedName>
    <definedName name="BExXRBTWU29UW9CQTYEG4QFPE3VY" localSheetId="10" hidden="1">#REF!</definedName>
    <definedName name="BExXRBTWU29UW9CQTYEG4QFPE3VY" localSheetId="7" hidden="1">#REF!</definedName>
    <definedName name="BExXRBTWU29UW9CQTYEG4QFPE3VY" localSheetId="11" hidden="1">#REF!</definedName>
    <definedName name="BExXRBTWU29UW9CQTYEG4QFPE3VY" localSheetId="12" hidden="1">#REF!</definedName>
    <definedName name="BExXRBTWU29UW9CQTYEG4QFPE3VY" hidden="1">#REF!</definedName>
    <definedName name="BExXRD13K1S9Y3JGR7CXSONT7RJZ" localSheetId="9" hidden="1">#REF!</definedName>
    <definedName name="BExXRD13K1S9Y3JGR7CXSONT7RJZ" localSheetId="6" hidden="1">#REF!</definedName>
    <definedName name="BExXRD13K1S9Y3JGR7CXSONT7RJZ" localSheetId="8" hidden="1">#REF!</definedName>
    <definedName name="BExXRD13K1S9Y3JGR7CXSONT7RJZ" localSheetId="10" hidden="1">#REF!</definedName>
    <definedName name="BExXRD13K1S9Y3JGR7CXSONT7RJZ" localSheetId="7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hidden="1">#REF!</definedName>
    <definedName name="BExXRIFB4QQ87QIGA9AG0NXP577K" localSheetId="9" hidden="1">#REF!</definedName>
    <definedName name="BExXRIFB4QQ87QIGA9AG0NXP577K" localSheetId="6" hidden="1">#REF!</definedName>
    <definedName name="BExXRIFB4QQ87QIGA9AG0NXP577K" localSheetId="8" hidden="1">#REF!</definedName>
    <definedName name="BExXRIFB4QQ87QIGA9AG0NXP577K" localSheetId="10" hidden="1">#REF!</definedName>
    <definedName name="BExXRIFB4QQ87QIGA9AG0NXP577K" localSheetId="7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hidden="1">#REF!</definedName>
    <definedName name="BExXRIQ2JF2CVTRDQX2D9SPH7FTN" localSheetId="9" hidden="1">#REF!</definedName>
    <definedName name="BExXRIQ2JF2CVTRDQX2D9SPH7FTN" localSheetId="6" hidden="1">#REF!</definedName>
    <definedName name="BExXRIQ2JF2CVTRDQX2D9SPH7FTN" localSheetId="8" hidden="1">#REF!</definedName>
    <definedName name="BExXRIQ2JF2CVTRDQX2D9SPH7FTN" localSheetId="10" hidden="1">#REF!</definedName>
    <definedName name="BExXRIQ2JF2CVTRDQX2D9SPH7FTN" localSheetId="7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hidden="1">#REF!</definedName>
    <definedName name="BExXRLKJ6CS4AJYAEHD0WH96AEBA" localSheetId="9" hidden="1">#REF!</definedName>
    <definedName name="BExXRLKJ6CS4AJYAEHD0WH96AEBA" localSheetId="6" hidden="1">#REF!</definedName>
    <definedName name="BExXRLKJ6CS4AJYAEHD0WH96AEBA" localSheetId="8" hidden="1">#REF!</definedName>
    <definedName name="BExXRLKJ6CS4AJYAEHD0WH96AEBA" localSheetId="10" hidden="1">#REF!</definedName>
    <definedName name="BExXRLKJ6CS4AJYAEHD0WH96AEBA" localSheetId="7" hidden="1">#REF!</definedName>
    <definedName name="BExXRLKJ6CS4AJYAEHD0WH96AEBA" localSheetId="11" hidden="1">#REF!</definedName>
    <definedName name="BExXRLKJ6CS4AJYAEHD0WH96AEBA" localSheetId="12" hidden="1">#REF!</definedName>
    <definedName name="BExXRLKJ6CS4AJYAEHD0WH96AEBA" hidden="1">#REF!</definedName>
    <definedName name="BExXRO4A6VUH1F4XV8N1BRJ4896W" localSheetId="9" hidden="1">#REF!</definedName>
    <definedName name="BExXRO4A6VUH1F4XV8N1BRJ4896W" localSheetId="6" hidden="1">#REF!</definedName>
    <definedName name="BExXRO4A6VUH1F4XV8N1BRJ4896W" localSheetId="8" hidden="1">#REF!</definedName>
    <definedName name="BExXRO4A6VUH1F4XV8N1BRJ4896W" localSheetId="10" hidden="1">#REF!</definedName>
    <definedName name="BExXRO4A6VUH1F4XV8N1BRJ4896W" localSheetId="7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hidden="1">#REF!</definedName>
    <definedName name="BExXRO9N1SNJZGKD90P4K7FU1J0P" localSheetId="9" hidden="1">#REF!</definedName>
    <definedName name="BExXRO9N1SNJZGKD90P4K7FU1J0P" localSheetId="6" hidden="1">#REF!</definedName>
    <definedName name="BExXRO9N1SNJZGKD90P4K7FU1J0P" localSheetId="8" hidden="1">#REF!</definedName>
    <definedName name="BExXRO9N1SNJZGKD90P4K7FU1J0P" localSheetId="10" hidden="1">#REF!</definedName>
    <definedName name="BExXRO9N1SNJZGKD90P4K7FU1J0P" localSheetId="7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hidden="1">#REF!</definedName>
    <definedName name="BExXRV5QP3Z0KAQ1EQT9JYT2FV0L" localSheetId="9" hidden="1">#REF!</definedName>
    <definedName name="BExXRV5QP3Z0KAQ1EQT9JYT2FV0L" localSheetId="6" hidden="1">#REF!</definedName>
    <definedName name="BExXRV5QP3Z0KAQ1EQT9JYT2FV0L" localSheetId="8" hidden="1">#REF!</definedName>
    <definedName name="BExXRV5QP3Z0KAQ1EQT9JYT2FV0L" localSheetId="10" hidden="1">#REF!</definedName>
    <definedName name="BExXRV5QP3Z0KAQ1EQT9JYT2FV0L" localSheetId="7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hidden="1">#REF!</definedName>
    <definedName name="BExXRZ20LZZCW8LVGDK0XETOTSAI" localSheetId="9" hidden="1">#REF!</definedName>
    <definedName name="BExXRZ20LZZCW8LVGDK0XETOTSAI" localSheetId="6" hidden="1">#REF!</definedName>
    <definedName name="BExXRZ20LZZCW8LVGDK0XETOTSAI" localSheetId="8" hidden="1">#REF!</definedName>
    <definedName name="BExXRZ20LZZCW8LVGDK0XETOTSAI" localSheetId="10" hidden="1">#REF!</definedName>
    <definedName name="BExXRZ20LZZCW8LVGDK0XETOTSAI" localSheetId="7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hidden="1">#REF!</definedName>
    <definedName name="BExXS1LUZIBBQ6X7INQ2042R3HZF" localSheetId="9" hidden="1">#REF!</definedName>
    <definedName name="BExXS1LUZIBBQ6X7INQ2042R3HZF" localSheetId="8" hidden="1">#REF!</definedName>
    <definedName name="BExXS1LUZIBBQ6X7INQ2042R3HZF" localSheetId="10" hidden="1">#REF!</definedName>
    <definedName name="BExXS1LUZIBBQ6X7INQ2042R3HZF" localSheetId="7" hidden="1">#REF!</definedName>
    <definedName name="BExXS1LUZIBBQ6X7INQ2042R3HZF" localSheetId="11" hidden="1">#REF!</definedName>
    <definedName name="BExXS1LUZIBBQ6X7INQ2042R3HZF" localSheetId="12" hidden="1">#REF!</definedName>
    <definedName name="BExXS1LUZIBBQ6X7INQ2042R3HZF" hidden="1">#REF!</definedName>
    <definedName name="BExXS63O4OMWMNXXAODZQFSDG33N" localSheetId="9" hidden="1">#REF!</definedName>
    <definedName name="BExXS63O4OMWMNXXAODZQFSDG33N" localSheetId="6" hidden="1">#REF!</definedName>
    <definedName name="BExXS63O4OMWMNXXAODZQFSDG33N" localSheetId="8" hidden="1">#REF!</definedName>
    <definedName name="BExXS63O4OMWMNXXAODZQFSDG33N" localSheetId="10" hidden="1">#REF!</definedName>
    <definedName name="BExXS63O4OMWMNXXAODZQFSDG33N" localSheetId="7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hidden="1">#REF!</definedName>
    <definedName name="BExXS81QMRSIH9MRKHX3J2XO8A21" localSheetId="9" hidden="1">#REF!</definedName>
    <definedName name="BExXS81QMRSIH9MRKHX3J2XO8A21" localSheetId="8" hidden="1">#REF!</definedName>
    <definedName name="BExXS81QMRSIH9MRKHX3J2XO8A21" localSheetId="10" hidden="1">#REF!</definedName>
    <definedName name="BExXS81QMRSIH9MRKHX3J2XO8A21" localSheetId="7" hidden="1">#REF!</definedName>
    <definedName name="BExXS81QMRSIH9MRKHX3J2XO8A21" localSheetId="11" hidden="1">#REF!</definedName>
    <definedName name="BExXS81QMRSIH9MRKHX3J2XO8A21" localSheetId="12" hidden="1">#REF!</definedName>
    <definedName name="BExXS81QMRSIH9MRKHX3J2XO8A21" hidden="1">#REF!</definedName>
    <definedName name="BExXSBSP1TOY051HSPEPM0AEIO2M" localSheetId="9" hidden="1">#REF!</definedName>
    <definedName name="BExXSBSP1TOY051HSPEPM0AEIO2M" localSheetId="6" hidden="1">#REF!</definedName>
    <definedName name="BExXSBSP1TOY051HSPEPM0AEIO2M" localSheetId="8" hidden="1">#REF!</definedName>
    <definedName name="BExXSBSP1TOY051HSPEPM0AEIO2M" localSheetId="10" hidden="1">#REF!</definedName>
    <definedName name="BExXSBSP1TOY051HSPEPM0AEIO2M" localSheetId="7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hidden="1">#REF!</definedName>
    <definedName name="BExXSC8RFK5D68FJD2HI4K66SA6I" localSheetId="9" hidden="1">#REF!</definedName>
    <definedName name="BExXSC8RFK5D68FJD2HI4K66SA6I" localSheetId="6" hidden="1">#REF!</definedName>
    <definedName name="BExXSC8RFK5D68FJD2HI4K66SA6I" localSheetId="8" hidden="1">#REF!</definedName>
    <definedName name="BExXSC8RFK5D68FJD2HI4K66SA6I" localSheetId="10" hidden="1">#REF!</definedName>
    <definedName name="BExXSC8RFK5D68FJD2HI4K66SA6I" localSheetId="7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hidden="1">#REF!</definedName>
    <definedName name="BExXSNHC88W4UMXEOIOOATJAIKZO" localSheetId="9" hidden="1">#REF!</definedName>
    <definedName name="BExXSNHC88W4UMXEOIOOATJAIKZO" localSheetId="6" hidden="1">#REF!</definedName>
    <definedName name="BExXSNHC88W4UMXEOIOOATJAIKZO" localSheetId="8" hidden="1">#REF!</definedName>
    <definedName name="BExXSNHC88W4UMXEOIOOATJAIKZO" localSheetId="10" hidden="1">#REF!</definedName>
    <definedName name="BExXSNHC88W4UMXEOIOOATJAIKZO" localSheetId="7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hidden="1">#REF!</definedName>
    <definedName name="BExXSTBS08WIA9TLALV3UQ2Z3MRG" localSheetId="9" hidden="1">#REF!</definedName>
    <definedName name="BExXSTBS08WIA9TLALV3UQ2Z3MRG" localSheetId="6" hidden="1">#REF!</definedName>
    <definedName name="BExXSTBS08WIA9TLALV3UQ2Z3MRG" localSheetId="8" hidden="1">#REF!</definedName>
    <definedName name="BExXSTBS08WIA9TLALV3UQ2Z3MRG" localSheetId="10" hidden="1">#REF!</definedName>
    <definedName name="BExXSTBS08WIA9TLALV3UQ2Z3MRG" localSheetId="7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hidden="1">#REF!</definedName>
    <definedName name="BExXSVQ2WOJJ73YEO8Q2FK60V4G8" localSheetId="9" hidden="1">#REF!</definedName>
    <definedName name="BExXSVQ2WOJJ73YEO8Q2FK60V4G8" localSheetId="6" hidden="1">#REF!</definedName>
    <definedName name="BExXSVQ2WOJJ73YEO8Q2FK60V4G8" localSheetId="8" hidden="1">#REF!</definedName>
    <definedName name="BExXSVQ2WOJJ73YEO8Q2FK60V4G8" localSheetId="10" hidden="1">#REF!</definedName>
    <definedName name="BExXSVQ2WOJJ73YEO8Q2FK60V4G8" localSheetId="7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hidden="1">#REF!</definedName>
    <definedName name="BExXT5RGFJHY3SWR2QZCX7GJQUOO" localSheetId="9" hidden="1">#REF!</definedName>
    <definedName name="BExXT5RGFJHY3SWR2QZCX7GJQUOO" localSheetId="8" hidden="1">#REF!</definedName>
    <definedName name="BExXT5RGFJHY3SWR2QZCX7GJQUOO" localSheetId="10" hidden="1">#REF!</definedName>
    <definedName name="BExXT5RGFJHY3SWR2QZCX7GJQUOO" localSheetId="7" hidden="1">#REF!</definedName>
    <definedName name="BExXT5RGFJHY3SWR2QZCX7GJQUOO" localSheetId="11" hidden="1">#REF!</definedName>
    <definedName name="BExXT5RGFJHY3SWR2QZCX7GJQUOO" localSheetId="12" hidden="1">#REF!</definedName>
    <definedName name="BExXT5RGFJHY3SWR2QZCX7GJQUOO" hidden="1">#REF!</definedName>
    <definedName name="BExXTHLRNL82GN7KZY3TOLO508N7" localSheetId="9" hidden="1">#REF!</definedName>
    <definedName name="BExXTHLRNL82GN7KZY3TOLO508N7" localSheetId="6" hidden="1">#REF!</definedName>
    <definedName name="BExXTHLRNL82GN7KZY3TOLO508N7" localSheetId="8" hidden="1">#REF!</definedName>
    <definedName name="BExXTHLRNL82GN7KZY3TOLO508N7" localSheetId="10" hidden="1">#REF!</definedName>
    <definedName name="BExXTHLRNL82GN7KZY3TOLO508N7" localSheetId="7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hidden="1">#REF!</definedName>
    <definedName name="BExXTIY89DH3YOJMAQ0Q8WTGODVQ" localSheetId="9" hidden="1">#REF!</definedName>
    <definedName name="BExXTIY89DH3YOJMAQ0Q8WTGODVQ" localSheetId="8" hidden="1">#REF!</definedName>
    <definedName name="BExXTIY89DH3YOJMAQ0Q8WTGODVQ" localSheetId="10" hidden="1">#REF!</definedName>
    <definedName name="BExXTIY89DH3YOJMAQ0Q8WTGODVQ" localSheetId="7" hidden="1">#REF!</definedName>
    <definedName name="BExXTIY89DH3YOJMAQ0Q8WTGODVQ" localSheetId="11" hidden="1">#REF!</definedName>
    <definedName name="BExXTIY89DH3YOJMAQ0Q8WTGODVQ" localSheetId="12" hidden="1">#REF!</definedName>
    <definedName name="BExXTIY89DH3YOJMAQ0Q8WTGODVQ" hidden="1">#REF!</definedName>
    <definedName name="BExXTL72MKEQSQH9L2OTFLU8DM2B" localSheetId="9" hidden="1">#REF!</definedName>
    <definedName name="BExXTL72MKEQSQH9L2OTFLU8DM2B" localSheetId="6" hidden="1">#REF!</definedName>
    <definedName name="BExXTL72MKEQSQH9L2OTFLU8DM2B" localSheetId="8" hidden="1">#REF!</definedName>
    <definedName name="BExXTL72MKEQSQH9L2OTFLU8DM2B" localSheetId="10" hidden="1">#REF!</definedName>
    <definedName name="BExXTL72MKEQSQH9L2OTFLU8DM2B" localSheetId="7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hidden="1">#REF!</definedName>
    <definedName name="BExXTM3M4RTCRSX7VGAXGQNPP668" localSheetId="9" hidden="1">#REF!</definedName>
    <definedName name="BExXTM3M4RTCRSX7VGAXGQNPP668" localSheetId="6" hidden="1">#REF!</definedName>
    <definedName name="BExXTM3M4RTCRSX7VGAXGQNPP668" localSheetId="8" hidden="1">#REF!</definedName>
    <definedName name="BExXTM3M4RTCRSX7VGAXGQNPP668" localSheetId="10" hidden="1">#REF!</definedName>
    <definedName name="BExXTM3M4RTCRSX7VGAXGQNPP668" localSheetId="7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hidden="1">#REF!</definedName>
    <definedName name="BExXTOCF78J7WY6FOVBRY1N2RBBR" localSheetId="9" hidden="1">#REF!</definedName>
    <definedName name="BExXTOCF78J7WY6FOVBRY1N2RBBR" localSheetId="6" hidden="1">#REF!</definedName>
    <definedName name="BExXTOCF78J7WY6FOVBRY1N2RBBR" localSheetId="8" hidden="1">#REF!</definedName>
    <definedName name="BExXTOCF78J7WY6FOVBRY1N2RBBR" localSheetId="10" hidden="1">#REF!</definedName>
    <definedName name="BExXTOCF78J7WY6FOVBRY1N2RBBR" localSheetId="7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hidden="1">#REF!</definedName>
    <definedName name="BExXTP3GYO6Z9RTKKT10XA0UTV3T" localSheetId="9" hidden="1">#REF!</definedName>
    <definedName name="BExXTP3GYO6Z9RTKKT10XA0UTV3T" localSheetId="6" hidden="1">#REF!</definedName>
    <definedName name="BExXTP3GYO6Z9RTKKT10XA0UTV3T" localSheetId="8" hidden="1">#REF!</definedName>
    <definedName name="BExXTP3GYO6Z9RTKKT10XA0UTV3T" localSheetId="10" hidden="1">#REF!</definedName>
    <definedName name="BExXTP3GYO6Z9RTKKT10XA0UTV3T" localSheetId="7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hidden="1">#REF!</definedName>
    <definedName name="BExXTZKZ4CG92ZQLIRKEXXH9BFIR" localSheetId="9" hidden="1">#REF!</definedName>
    <definedName name="BExXTZKZ4CG92ZQLIRKEXXH9BFIR" localSheetId="6" hidden="1">#REF!</definedName>
    <definedName name="BExXTZKZ4CG92ZQLIRKEXXH9BFIR" localSheetId="8" hidden="1">#REF!</definedName>
    <definedName name="BExXTZKZ4CG92ZQLIRKEXXH9BFIR" localSheetId="10" hidden="1">#REF!</definedName>
    <definedName name="BExXTZKZ4CG92ZQLIRKEXXH9BFIR" localSheetId="7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hidden="1">#REF!</definedName>
    <definedName name="BExXU4J2BM2964GD5UZHM752Q4NS" localSheetId="9" hidden="1">#REF!</definedName>
    <definedName name="BExXU4J2BM2964GD5UZHM752Q4NS" localSheetId="6" hidden="1">#REF!</definedName>
    <definedName name="BExXU4J2BM2964GD5UZHM752Q4NS" localSheetId="8" hidden="1">#REF!</definedName>
    <definedName name="BExXU4J2BM2964GD5UZHM752Q4NS" localSheetId="10" hidden="1">#REF!</definedName>
    <definedName name="BExXU4J2BM2964GD5UZHM752Q4NS" localSheetId="7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hidden="1">#REF!</definedName>
    <definedName name="BExXU4ZC2TLLQLLN5Z55LSE6D0AG" hidden="1">'[2]Reco Sheet for Fcast'!$O$6:$P$10</definedName>
    <definedName name="BExXU6XDTT7RM93KILIDEYPA9XKF" localSheetId="9" hidden="1">#REF!</definedName>
    <definedName name="BExXU6XDTT7RM93KILIDEYPA9XKF" localSheetId="6" hidden="1">#REF!</definedName>
    <definedName name="BExXU6XDTT7RM93KILIDEYPA9XKF" localSheetId="8" hidden="1">#REF!</definedName>
    <definedName name="BExXU6XDTT7RM93KILIDEYPA9XKF" localSheetId="10" hidden="1">#REF!</definedName>
    <definedName name="BExXU6XDTT7RM93KILIDEYPA9XKF" localSheetId="7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hidden="1">#REF!</definedName>
    <definedName name="BExXU8VLZA7WLPZ3RAQZGNERUD26" localSheetId="9" hidden="1">#REF!</definedName>
    <definedName name="BExXU8VLZA7WLPZ3RAQZGNERUD26" localSheetId="6" hidden="1">#REF!</definedName>
    <definedName name="BExXU8VLZA7WLPZ3RAQZGNERUD26" localSheetId="8" hidden="1">#REF!</definedName>
    <definedName name="BExXU8VLZA7WLPZ3RAQZGNERUD26" localSheetId="10" hidden="1">#REF!</definedName>
    <definedName name="BExXU8VLZA7WLPZ3RAQZGNERUD26" localSheetId="7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hidden="1">#REF!</definedName>
    <definedName name="BExXUB9RSLSCNN5ETLXY72DAPZZM" localSheetId="9" hidden="1">#REF!</definedName>
    <definedName name="BExXUB9RSLSCNN5ETLXY72DAPZZM" localSheetId="6" hidden="1">#REF!</definedName>
    <definedName name="BExXUB9RSLSCNN5ETLXY72DAPZZM" localSheetId="8" hidden="1">#REF!</definedName>
    <definedName name="BExXUB9RSLSCNN5ETLXY72DAPZZM" localSheetId="10" hidden="1">#REF!</definedName>
    <definedName name="BExXUB9RSLSCNN5ETLXY72DAPZZM" localSheetId="7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hidden="1">#REF!</definedName>
    <definedName name="BExXUEV8QPATH32AX9XYWBHUVOO8" localSheetId="9" hidden="1">#REF!</definedName>
    <definedName name="BExXUEV8QPATH32AX9XYWBHUVOO8" localSheetId="8" hidden="1">#REF!</definedName>
    <definedName name="BExXUEV8QPATH32AX9XYWBHUVOO8" localSheetId="10" hidden="1">#REF!</definedName>
    <definedName name="BExXUEV8QPATH32AX9XYWBHUVOO8" localSheetId="7" hidden="1">#REF!</definedName>
    <definedName name="BExXUEV8QPATH32AX9XYWBHUVOO8" localSheetId="11" hidden="1">#REF!</definedName>
    <definedName name="BExXUEV8QPATH32AX9XYWBHUVOO8" localSheetId="12" hidden="1">#REF!</definedName>
    <definedName name="BExXUEV8QPATH32AX9XYWBHUVOO8" hidden="1">#REF!</definedName>
    <definedName name="BExXUFRM82XQIN2T8KGLDQL1IBQW" localSheetId="9" hidden="1">#REF!</definedName>
    <definedName name="BExXUFRM82XQIN2T8KGLDQL1IBQW" localSheetId="6" hidden="1">#REF!</definedName>
    <definedName name="BExXUFRM82XQIN2T8KGLDQL1IBQW" localSheetId="8" hidden="1">#REF!</definedName>
    <definedName name="BExXUFRM82XQIN2T8KGLDQL1IBQW" localSheetId="10" hidden="1">#REF!</definedName>
    <definedName name="BExXUFRM82XQIN2T8KGLDQL1IBQW" localSheetId="7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hidden="1">#REF!</definedName>
    <definedName name="BExXUFX23FE72H6IM4JSHIQV4VNK" localSheetId="9" hidden="1">#REF!</definedName>
    <definedName name="BExXUFX23FE72H6IM4JSHIQV4VNK" localSheetId="6" hidden="1">#REF!</definedName>
    <definedName name="BExXUFX23FE72H6IM4JSHIQV4VNK" localSheetId="8" hidden="1">#REF!</definedName>
    <definedName name="BExXUFX23FE72H6IM4JSHIQV4VNK" localSheetId="10" hidden="1">#REF!</definedName>
    <definedName name="BExXUFX23FE72H6IM4JSHIQV4VNK" localSheetId="7" hidden="1">#REF!</definedName>
    <definedName name="BExXUFX23FE72H6IM4JSHIQV4VNK" localSheetId="11" hidden="1">#REF!</definedName>
    <definedName name="BExXUFX23FE72H6IM4JSHIQV4VNK" localSheetId="12" hidden="1">#REF!</definedName>
    <definedName name="BExXUFX23FE72H6IM4JSHIQV4VNK" hidden="1">#REF!</definedName>
    <definedName name="BExXUM27VX063JGHF9FYOOLNOP4V" localSheetId="9" hidden="1">#REF!</definedName>
    <definedName name="BExXUM27VX063JGHF9FYOOLNOP4V" localSheetId="8" hidden="1">#REF!</definedName>
    <definedName name="BExXUM27VX063JGHF9FYOOLNOP4V" localSheetId="10" hidden="1">#REF!</definedName>
    <definedName name="BExXUM27VX063JGHF9FYOOLNOP4V" localSheetId="7" hidden="1">#REF!</definedName>
    <definedName name="BExXUM27VX063JGHF9FYOOLNOP4V" localSheetId="11" hidden="1">#REF!</definedName>
    <definedName name="BExXUM27VX063JGHF9FYOOLNOP4V" localSheetId="12" hidden="1">#REF!</definedName>
    <definedName name="BExXUM27VX063JGHF9FYOOLNOP4V" hidden="1">#REF!</definedName>
    <definedName name="BExXUQEQBF6FI240ZGIF9YXZSRAU" localSheetId="9" hidden="1">#REF!</definedName>
    <definedName name="BExXUQEQBF6FI240ZGIF9YXZSRAU" localSheetId="6" hidden="1">#REF!</definedName>
    <definedName name="BExXUQEQBF6FI240ZGIF9YXZSRAU" localSheetId="8" hidden="1">#REF!</definedName>
    <definedName name="BExXUQEQBF6FI240ZGIF9YXZSRAU" localSheetId="10" hidden="1">#REF!</definedName>
    <definedName name="BExXUQEQBF6FI240ZGIF9YXZSRAU" localSheetId="7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hidden="1">#REF!</definedName>
    <definedName name="BExXUYND6EJO7CJ5KRICV4O1JNWK" localSheetId="9" hidden="1">#REF!</definedName>
    <definedName name="BExXUYND6EJO7CJ5KRICV4O1JNWK" localSheetId="6" hidden="1">#REF!</definedName>
    <definedName name="BExXUYND6EJO7CJ5KRICV4O1JNWK" localSheetId="8" hidden="1">#REF!</definedName>
    <definedName name="BExXUYND6EJO7CJ5KRICV4O1JNWK" localSheetId="10" hidden="1">#REF!</definedName>
    <definedName name="BExXUYND6EJO7CJ5KRICV4O1JNWK" localSheetId="7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hidden="1">#REF!</definedName>
    <definedName name="BExXV3LG12X440HUOAJXFCK9NX6J" localSheetId="9" hidden="1">#REF!</definedName>
    <definedName name="BExXV3LG12X440HUOAJXFCK9NX6J" localSheetId="8" hidden="1">#REF!</definedName>
    <definedName name="BExXV3LG12X440HUOAJXFCK9NX6J" localSheetId="10" hidden="1">#REF!</definedName>
    <definedName name="BExXV3LG12X440HUOAJXFCK9NX6J" localSheetId="7" hidden="1">#REF!</definedName>
    <definedName name="BExXV3LG12X440HUOAJXFCK9NX6J" localSheetId="11" hidden="1">#REF!</definedName>
    <definedName name="BExXV3LG12X440HUOAJXFCK9NX6J" localSheetId="12" hidden="1">#REF!</definedName>
    <definedName name="BExXV3LG12X440HUOAJXFCK9NX6J" hidden="1">#REF!</definedName>
    <definedName name="BExXV6FWG4H3S2QEUJZYIXILNGJ7" localSheetId="9" hidden="1">#REF!</definedName>
    <definedName name="BExXV6FWG4H3S2QEUJZYIXILNGJ7" localSheetId="6" hidden="1">#REF!</definedName>
    <definedName name="BExXV6FWG4H3S2QEUJZYIXILNGJ7" localSheetId="8" hidden="1">#REF!</definedName>
    <definedName name="BExXV6FWG4H3S2QEUJZYIXILNGJ7" localSheetId="10" hidden="1">#REF!</definedName>
    <definedName name="BExXV6FWG4H3S2QEUJZYIXILNGJ7" localSheetId="7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hidden="1">#REF!</definedName>
    <definedName name="BExXVK87BMMO6LHKV0CFDNIQVIBS" localSheetId="9" hidden="1">#REF!</definedName>
    <definedName name="BExXVK87BMMO6LHKV0CFDNIQVIBS" localSheetId="6" hidden="1">#REF!</definedName>
    <definedName name="BExXVK87BMMO6LHKV0CFDNIQVIBS" localSheetId="8" hidden="1">#REF!</definedName>
    <definedName name="BExXVK87BMMO6LHKV0CFDNIQVIBS" localSheetId="10" hidden="1">#REF!</definedName>
    <definedName name="BExXVK87BMMO6LHKV0CFDNIQVIBS" localSheetId="7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hidden="1">#REF!</definedName>
    <definedName name="BExXVKZ9WXPGL6IVY6T61IDD771I" localSheetId="9" hidden="1">#REF!</definedName>
    <definedName name="BExXVKZ9WXPGL6IVY6T61IDD771I" localSheetId="6" hidden="1">#REF!</definedName>
    <definedName name="BExXVKZ9WXPGL6IVY6T61IDD771I" localSheetId="8" hidden="1">#REF!</definedName>
    <definedName name="BExXVKZ9WXPGL6IVY6T61IDD771I" localSheetId="10" hidden="1">#REF!</definedName>
    <definedName name="BExXVKZ9WXPGL6IVY6T61IDD771I" localSheetId="7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hidden="1">#REF!</definedName>
    <definedName name="BExXVLVNRJK2QSK3UMZRFRADS2G4" localSheetId="9" hidden="1">'[4]AMI P &amp; L'!#REF!</definedName>
    <definedName name="BExXVLVNRJK2QSK3UMZRFRADS2G4" localSheetId="8" hidden="1">'[4]AMI P &amp; L'!#REF!</definedName>
    <definedName name="BExXVLVNRJK2QSK3UMZRFRADS2G4" localSheetId="10" hidden="1">'[4]AMI P &amp; L'!#REF!</definedName>
    <definedName name="BExXVLVNRJK2QSK3UMZRFRADS2G4" localSheetId="7" hidden="1">'[4]AMI P &amp; L'!#REF!</definedName>
    <definedName name="BExXVLVNRJK2QSK3UMZRFRADS2G4" localSheetId="11" hidden="1">'[4]AMI P &amp; L'!#REF!</definedName>
    <definedName name="BExXVLVNRJK2QSK3UMZRFRADS2G4" localSheetId="12" hidden="1">'[4]AMI P &amp; L'!#REF!</definedName>
    <definedName name="BExXVLVNRJK2QSK3UMZRFRADS2G4" hidden="1">'[4]AMI P &amp; L'!#REF!</definedName>
    <definedName name="BExXVVRJB3HO2VD2XCCRRUFKTRES" localSheetId="9" hidden="1">#REF!</definedName>
    <definedName name="BExXVVRJB3HO2VD2XCCRRUFKTRES" localSheetId="8" hidden="1">#REF!</definedName>
    <definedName name="BExXVVRJB3HO2VD2XCCRRUFKTRES" localSheetId="10" hidden="1">#REF!</definedName>
    <definedName name="BExXVVRJB3HO2VD2XCCRRUFKTRES" localSheetId="7" hidden="1">#REF!</definedName>
    <definedName name="BExXVVRJB3HO2VD2XCCRRUFKTRES" localSheetId="11" hidden="1">#REF!</definedName>
    <definedName name="BExXVVRJB3HO2VD2XCCRRUFKTRES" localSheetId="12" hidden="1">#REF!</definedName>
    <definedName name="BExXVVRJB3HO2VD2XCCRRUFKTRES" hidden="1">#REF!</definedName>
    <definedName name="BExXW27MMXHXUXX78SDTBE1JYTHT" localSheetId="9" hidden="1">#REF!</definedName>
    <definedName name="BExXW27MMXHXUXX78SDTBE1JYTHT" localSheetId="6" hidden="1">#REF!</definedName>
    <definedName name="BExXW27MMXHXUXX78SDTBE1JYTHT" localSheetId="8" hidden="1">#REF!</definedName>
    <definedName name="BExXW27MMXHXUXX78SDTBE1JYTHT" localSheetId="10" hidden="1">#REF!</definedName>
    <definedName name="BExXW27MMXHXUXX78SDTBE1JYTHT" localSheetId="7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hidden="1">#REF!</definedName>
    <definedName name="BExXW2YIM2MYBSHRIX0RP9D4PRMN" localSheetId="9" hidden="1">#REF!</definedName>
    <definedName name="BExXW2YIM2MYBSHRIX0RP9D4PRMN" localSheetId="6" hidden="1">#REF!</definedName>
    <definedName name="BExXW2YIM2MYBSHRIX0RP9D4PRMN" localSheetId="8" hidden="1">#REF!</definedName>
    <definedName name="BExXW2YIM2MYBSHRIX0RP9D4PRMN" localSheetId="10" hidden="1">#REF!</definedName>
    <definedName name="BExXW2YIM2MYBSHRIX0RP9D4PRMN" localSheetId="7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hidden="1">#REF!</definedName>
    <definedName name="BExXWBNE4KTFSXKVSRF6WX039WPB" localSheetId="9" hidden="1">#REF!</definedName>
    <definedName name="BExXWBNE4KTFSXKVSRF6WX039WPB" localSheetId="6" hidden="1">#REF!</definedName>
    <definedName name="BExXWBNE4KTFSXKVSRF6WX039WPB" localSheetId="8" hidden="1">#REF!</definedName>
    <definedName name="BExXWBNE4KTFSXKVSRF6WX039WPB" localSheetId="10" hidden="1">#REF!</definedName>
    <definedName name="BExXWBNE4KTFSXKVSRF6WX039WPB" localSheetId="7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hidden="1">#REF!</definedName>
    <definedName name="BExXWFP5AYE7EHYTJWBZSQ8PQ0YX" localSheetId="9" hidden="1">#REF!</definedName>
    <definedName name="BExXWFP5AYE7EHYTJWBZSQ8PQ0YX" localSheetId="6" hidden="1">#REF!</definedName>
    <definedName name="BExXWFP5AYE7EHYTJWBZSQ8PQ0YX" localSheetId="8" hidden="1">#REF!</definedName>
    <definedName name="BExXWFP5AYE7EHYTJWBZSQ8PQ0YX" localSheetId="10" hidden="1">#REF!</definedName>
    <definedName name="BExXWFP5AYE7EHYTJWBZSQ8PQ0YX" localSheetId="7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hidden="1">#REF!</definedName>
    <definedName name="BExXWLJG5TBEL46BL8CA7MCLGTUZ" localSheetId="9" hidden="1">#REF!</definedName>
    <definedName name="BExXWLJG5TBEL46BL8CA7MCLGTUZ" localSheetId="6" hidden="1">#REF!</definedName>
    <definedName name="BExXWLJG5TBEL46BL8CA7MCLGTUZ" localSheetId="8" hidden="1">#REF!</definedName>
    <definedName name="BExXWLJG5TBEL46BL8CA7MCLGTUZ" localSheetId="10" hidden="1">#REF!</definedName>
    <definedName name="BExXWLJG5TBEL46BL8CA7MCLGTUZ" localSheetId="7" hidden="1">#REF!</definedName>
    <definedName name="BExXWLJG5TBEL46BL8CA7MCLGTUZ" localSheetId="11" hidden="1">#REF!</definedName>
    <definedName name="BExXWLJG5TBEL46BL8CA7MCLGTUZ" localSheetId="12" hidden="1">#REF!</definedName>
    <definedName name="BExXWLJG5TBEL46BL8CA7MCLGTUZ" hidden="1">#REF!</definedName>
    <definedName name="BExXWVFIBQT8OY1O41FRFPFGXQHK" localSheetId="9" hidden="1">#REF!</definedName>
    <definedName name="BExXWVFIBQT8OY1O41FRFPFGXQHK" localSheetId="6" hidden="1">#REF!</definedName>
    <definedName name="BExXWVFIBQT8OY1O41FRFPFGXQHK" localSheetId="8" hidden="1">#REF!</definedName>
    <definedName name="BExXWVFIBQT8OY1O41FRFPFGXQHK" localSheetId="10" hidden="1">#REF!</definedName>
    <definedName name="BExXWVFIBQT8OY1O41FRFPFGXQHK" localSheetId="7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hidden="1">#REF!</definedName>
    <definedName name="BExXWWXHBZHA9J3N8K47F84X0M0L" localSheetId="9" hidden="1">#REF!</definedName>
    <definedName name="BExXWWXHBZHA9J3N8K47F84X0M0L" localSheetId="6" hidden="1">#REF!</definedName>
    <definedName name="BExXWWXHBZHA9J3N8K47F84X0M0L" localSheetId="8" hidden="1">#REF!</definedName>
    <definedName name="BExXWWXHBZHA9J3N8K47F84X0M0L" localSheetId="10" hidden="1">#REF!</definedName>
    <definedName name="BExXWWXHBZHA9J3N8K47F84X0M0L" localSheetId="7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hidden="1">#REF!</definedName>
    <definedName name="BExXXBM521DL8R4ZX7NZ3DBCUOR5" localSheetId="9" hidden="1">#REF!</definedName>
    <definedName name="BExXXBM521DL8R4ZX7NZ3DBCUOR5" localSheetId="6" hidden="1">#REF!</definedName>
    <definedName name="BExXXBM521DL8R4ZX7NZ3DBCUOR5" localSheetId="8" hidden="1">#REF!</definedName>
    <definedName name="BExXXBM521DL8R4ZX7NZ3DBCUOR5" localSheetId="10" hidden="1">#REF!</definedName>
    <definedName name="BExXXBM521DL8R4ZX7NZ3DBCUOR5" localSheetId="7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hidden="1">#REF!</definedName>
    <definedName name="BExXXC7OZI33XZ03NRMEP7VRLQK4" localSheetId="9" hidden="1">#REF!</definedName>
    <definedName name="BExXXC7OZI33XZ03NRMEP7VRLQK4" localSheetId="6" hidden="1">#REF!</definedName>
    <definedName name="BExXXC7OZI33XZ03NRMEP7VRLQK4" localSheetId="8" hidden="1">#REF!</definedName>
    <definedName name="BExXXC7OZI33XZ03NRMEP7VRLQK4" localSheetId="10" hidden="1">#REF!</definedName>
    <definedName name="BExXXC7OZI33XZ03NRMEP7VRLQK4" localSheetId="7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hidden="1">#REF!</definedName>
    <definedName name="BExXXH5N3NKBQ7BCJPJTBF8CYM2Q" localSheetId="9" hidden="1">#REF!</definedName>
    <definedName name="BExXXH5N3NKBQ7BCJPJTBF8CYM2Q" localSheetId="6" hidden="1">#REF!</definedName>
    <definedName name="BExXXH5N3NKBQ7BCJPJTBF8CYM2Q" localSheetId="8" hidden="1">#REF!</definedName>
    <definedName name="BExXXH5N3NKBQ7BCJPJTBF8CYM2Q" localSheetId="10" hidden="1">#REF!</definedName>
    <definedName name="BExXXH5N3NKBQ7BCJPJTBF8CYM2Q" localSheetId="7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hidden="1">#REF!</definedName>
    <definedName name="BExXXKWLM4D541BH6O8GOJMHFHMW" localSheetId="9" hidden="1">#REF!</definedName>
    <definedName name="BExXXKWLM4D541BH6O8GOJMHFHMW" localSheetId="6" hidden="1">#REF!</definedName>
    <definedName name="BExXXKWLM4D541BH6O8GOJMHFHMW" localSheetId="8" hidden="1">#REF!</definedName>
    <definedName name="BExXXKWLM4D541BH6O8GOJMHFHMW" localSheetId="10" hidden="1">#REF!</definedName>
    <definedName name="BExXXKWLM4D541BH6O8GOJMHFHMW" localSheetId="7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hidden="1">#REF!</definedName>
    <definedName name="BExXXPPA1Q87XPI97X0OXCPBPDON" localSheetId="9" hidden="1">#REF!</definedName>
    <definedName name="BExXXPPA1Q87XPI97X0OXCPBPDON" localSheetId="6" hidden="1">#REF!</definedName>
    <definedName name="BExXXPPA1Q87XPI97X0OXCPBPDON" localSheetId="8" hidden="1">#REF!</definedName>
    <definedName name="BExXXPPA1Q87XPI97X0OXCPBPDON" localSheetId="10" hidden="1">#REF!</definedName>
    <definedName name="BExXXPPA1Q87XPI97X0OXCPBPDON" localSheetId="7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hidden="1">#REF!</definedName>
    <definedName name="BExXXTG1GQYWM6PO30LVLHV2Q33X" localSheetId="9" hidden="1">#REF!</definedName>
    <definedName name="BExXXTG1GQYWM6PO30LVLHV2Q33X" localSheetId="8" hidden="1">#REF!</definedName>
    <definedName name="BExXXTG1GQYWM6PO30LVLHV2Q33X" localSheetId="10" hidden="1">#REF!</definedName>
    <definedName name="BExXXTG1GQYWM6PO30LVLHV2Q33X" localSheetId="7" hidden="1">#REF!</definedName>
    <definedName name="BExXXTG1GQYWM6PO30LVLHV2Q33X" localSheetId="11" hidden="1">#REF!</definedName>
    <definedName name="BExXXTG1GQYWM6PO30LVLHV2Q33X" localSheetId="12" hidden="1">#REF!</definedName>
    <definedName name="BExXXTG1GQYWM6PO30LVLHV2Q33X" hidden="1">#REF!</definedName>
    <definedName name="BExXXVUDA98IZTQ6MANKU4MTTDVR" localSheetId="9" hidden="1">#REF!</definedName>
    <definedName name="BExXXVUDA98IZTQ6MANKU4MTTDVR" localSheetId="6" hidden="1">#REF!</definedName>
    <definedName name="BExXXVUDA98IZTQ6MANKU4MTTDVR" localSheetId="8" hidden="1">#REF!</definedName>
    <definedName name="BExXXVUDA98IZTQ6MANKU4MTTDVR" localSheetId="10" hidden="1">#REF!</definedName>
    <definedName name="BExXXVUDA98IZTQ6MANKU4MTTDVR" localSheetId="7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hidden="1">#REF!</definedName>
    <definedName name="BExXXZQNZY6IZI45DJXJK0MQZWA7" localSheetId="9" hidden="1">#REF!</definedName>
    <definedName name="BExXXZQNZY6IZI45DJXJK0MQZWA7" localSheetId="6" hidden="1">#REF!</definedName>
    <definedName name="BExXXZQNZY6IZI45DJXJK0MQZWA7" localSheetId="8" hidden="1">#REF!</definedName>
    <definedName name="BExXXZQNZY6IZI45DJXJK0MQZWA7" localSheetId="10" hidden="1">#REF!</definedName>
    <definedName name="BExXXZQNZY6IZI45DJXJK0MQZWA7" localSheetId="7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hidden="1">#REF!</definedName>
    <definedName name="BExXY5QFG6QP94SFT3935OBM8Y4K" localSheetId="9" hidden="1">#REF!</definedName>
    <definedName name="BExXY5QFG6QP94SFT3935OBM8Y4K" localSheetId="6" hidden="1">#REF!</definedName>
    <definedName name="BExXY5QFG6QP94SFT3935OBM8Y4K" localSheetId="8" hidden="1">#REF!</definedName>
    <definedName name="BExXY5QFG6QP94SFT3935OBM8Y4K" localSheetId="10" hidden="1">#REF!</definedName>
    <definedName name="BExXY5QFG6QP94SFT3935OBM8Y4K" localSheetId="7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hidden="1">#REF!</definedName>
    <definedName name="BExXY7TYEBFXRYUYIFHTN65RJ8EW" localSheetId="9" hidden="1">#REF!</definedName>
    <definedName name="BExXY7TYEBFXRYUYIFHTN65RJ8EW" localSheetId="6" hidden="1">#REF!</definedName>
    <definedName name="BExXY7TYEBFXRYUYIFHTN65RJ8EW" localSheetId="8" hidden="1">#REF!</definedName>
    <definedName name="BExXY7TYEBFXRYUYIFHTN65RJ8EW" localSheetId="10" hidden="1">#REF!</definedName>
    <definedName name="BExXY7TYEBFXRYUYIFHTN65RJ8EW" localSheetId="7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hidden="1">#REF!</definedName>
    <definedName name="BExXYCBSIHFUY3BDHNBY5TMPFMGL" localSheetId="9" hidden="1">#REF!</definedName>
    <definedName name="BExXYCBSIHFUY3BDHNBY5TMPFMGL" localSheetId="8" hidden="1">#REF!</definedName>
    <definedName name="BExXYCBSIHFUY3BDHNBY5TMPFMGL" localSheetId="10" hidden="1">#REF!</definedName>
    <definedName name="BExXYCBSIHFUY3BDHNBY5TMPFMGL" localSheetId="7" hidden="1">#REF!</definedName>
    <definedName name="BExXYCBSIHFUY3BDHNBY5TMPFMGL" localSheetId="11" hidden="1">#REF!</definedName>
    <definedName name="BExXYCBSIHFUY3BDHNBY5TMPFMGL" localSheetId="12" hidden="1">#REF!</definedName>
    <definedName name="BExXYCBSIHFUY3BDHNBY5TMPFMGL" hidden="1">#REF!</definedName>
    <definedName name="BExXYLBHANUXC5FCTDDTGOVD3GQS" localSheetId="9" hidden="1">#REF!</definedName>
    <definedName name="BExXYLBHANUXC5FCTDDTGOVD3GQS" localSheetId="6" hidden="1">#REF!</definedName>
    <definedName name="BExXYLBHANUXC5FCTDDTGOVD3GQS" localSheetId="8" hidden="1">#REF!</definedName>
    <definedName name="BExXYLBHANUXC5FCTDDTGOVD3GQS" localSheetId="10" hidden="1">#REF!</definedName>
    <definedName name="BExXYLBHANUXC5FCTDDTGOVD3GQS" localSheetId="7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hidden="1">#REF!</definedName>
    <definedName name="BExXYMNYAYH3WA2ZCFAYKZID9ZCI" localSheetId="9" hidden="1">#REF!</definedName>
    <definedName name="BExXYMNYAYH3WA2ZCFAYKZID9ZCI" localSheetId="6" hidden="1">#REF!</definedName>
    <definedName name="BExXYMNYAYH3WA2ZCFAYKZID9ZCI" localSheetId="8" hidden="1">#REF!</definedName>
    <definedName name="BExXYMNYAYH3WA2ZCFAYKZID9ZCI" localSheetId="10" hidden="1">#REF!</definedName>
    <definedName name="BExXYMNYAYH3WA2ZCFAYKZID9ZCI" localSheetId="7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hidden="1">#REF!</definedName>
    <definedName name="BExXYYT12SVN2VDMLVNV4P3ISD8T" localSheetId="9" hidden="1">#REF!</definedName>
    <definedName name="BExXYYT12SVN2VDMLVNV4P3ISD8T" localSheetId="6" hidden="1">#REF!</definedName>
    <definedName name="BExXYYT12SVN2VDMLVNV4P3ISD8T" localSheetId="8" hidden="1">#REF!</definedName>
    <definedName name="BExXYYT12SVN2VDMLVNV4P3ISD8T" localSheetId="10" hidden="1">#REF!</definedName>
    <definedName name="BExXYYT12SVN2VDMLVNV4P3ISD8T" localSheetId="7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hidden="1">#REF!</definedName>
    <definedName name="BExXZ3LNUGA4E1LWS1MPLGG3LXKD" localSheetId="9" hidden="1">#REF!</definedName>
    <definedName name="BExXZ3LNUGA4E1LWS1MPLGG3LXKD" localSheetId="8" hidden="1">#REF!</definedName>
    <definedName name="BExXZ3LNUGA4E1LWS1MPLGG3LXKD" localSheetId="10" hidden="1">#REF!</definedName>
    <definedName name="BExXZ3LNUGA4E1LWS1MPLGG3LXKD" localSheetId="7" hidden="1">#REF!</definedName>
    <definedName name="BExXZ3LNUGA4E1LWS1MPLGG3LXKD" localSheetId="11" hidden="1">#REF!</definedName>
    <definedName name="BExXZ3LNUGA4E1LWS1MPLGG3LXKD" localSheetId="12" hidden="1">#REF!</definedName>
    <definedName name="BExXZ3LNUGA4E1LWS1MPLGG3LXKD" hidden="1">#REF!</definedName>
    <definedName name="BExXZFVV4YB42AZ3H1I40YG3JAPU" localSheetId="9" hidden="1">#REF!</definedName>
    <definedName name="BExXZFVV4YB42AZ3H1I40YG3JAPU" localSheetId="6" hidden="1">#REF!</definedName>
    <definedName name="BExXZFVV4YB42AZ3H1I40YG3JAPU" localSheetId="8" hidden="1">#REF!</definedName>
    <definedName name="BExXZFVV4YB42AZ3H1I40YG3JAPU" localSheetId="10" hidden="1">#REF!</definedName>
    <definedName name="BExXZFVV4YB42AZ3H1I40YG3JAPU" localSheetId="7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hidden="1">#REF!</definedName>
    <definedName name="BExXZHJ9T2JELF12CHHGD54J1B0C" localSheetId="9" hidden="1">#REF!</definedName>
    <definedName name="BExXZHJ9T2JELF12CHHGD54J1B0C" localSheetId="6" hidden="1">#REF!</definedName>
    <definedName name="BExXZHJ9T2JELF12CHHGD54J1B0C" localSheetId="8" hidden="1">#REF!</definedName>
    <definedName name="BExXZHJ9T2JELF12CHHGD54J1B0C" localSheetId="10" hidden="1">#REF!</definedName>
    <definedName name="BExXZHJ9T2JELF12CHHGD54J1B0C" localSheetId="7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hidden="1">#REF!</definedName>
    <definedName name="BExXZMBX5F1N53KQHPU92S4B5ZZ4" hidden="1">'[2]Reco Sheet for Fcast'!$E$1</definedName>
    <definedName name="BExXZNJ2X1TK2LRK5ZY3MX49H5T7" localSheetId="9" hidden="1">#REF!</definedName>
    <definedName name="BExXZNJ2X1TK2LRK5ZY3MX49H5T7" localSheetId="6" hidden="1">#REF!</definedName>
    <definedName name="BExXZNJ2X1TK2LRK5ZY3MX49H5T7" localSheetId="8" hidden="1">#REF!</definedName>
    <definedName name="BExXZNJ2X1TK2LRK5ZY3MX49H5T7" localSheetId="10" hidden="1">#REF!</definedName>
    <definedName name="BExXZNJ2X1TK2LRK5ZY3MX49H5T7" localSheetId="7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hidden="1">#REF!</definedName>
    <definedName name="BExXZOVPCEP495TQSON6PSRQ8XCY" localSheetId="9" hidden="1">#REF!</definedName>
    <definedName name="BExXZOVPCEP495TQSON6PSRQ8XCY" localSheetId="6" hidden="1">#REF!</definedName>
    <definedName name="BExXZOVPCEP495TQSON6PSRQ8XCY" localSheetId="8" hidden="1">#REF!</definedName>
    <definedName name="BExXZOVPCEP495TQSON6PSRQ8XCY" localSheetId="10" hidden="1">#REF!</definedName>
    <definedName name="BExXZOVPCEP495TQSON6PSRQ8XCY" localSheetId="7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hidden="1">#REF!</definedName>
    <definedName name="BExXZS0XCQNYYY1DP75R3PCXFSRH" localSheetId="9" hidden="1">#REF!</definedName>
    <definedName name="BExXZS0XCQNYYY1DP75R3PCXFSRH" localSheetId="8" hidden="1">#REF!</definedName>
    <definedName name="BExXZS0XCQNYYY1DP75R3PCXFSRH" localSheetId="10" hidden="1">#REF!</definedName>
    <definedName name="BExXZS0XCQNYYY1DP75R3PCXFSRH" localSheetId="7" hidden="1">#REF!</definedName>
    <definedName name="BExXZS0XCQNYYY1DP75R3PCXFSRH" localSheetId="11" hidden="1">#REF!</definedName>
    <definedName name="BExXZS0XCQNYYY1DP75R3PCXFSRH" localSheetId="12" hidden="1">#REF!</definedName>
    <definedName name="BExXZS0XCQNYYY1DP75R3PCXFSRH" hidden="1">#REF!</definedName>
    <definedName name="BExXZXKH7NBARQQAZM69Z57IH1MM" localSheetId="9" hidden="1">#REF!</definedName>
    <definedName name="BExXZXKH7NBARQQAZM69Z57IH1MM" localSheetId="6" hidden="1">#REF!</definedName>
    <definedName name="BExXZXKH7NBARQQAZM69Z57IH1MM" localSheetId="8" hidden="1">#REF!</definedName>
    <definedName name="BExXZXKH7NBARQQAZM69Z57IH1MM" localSheetId="10" hidden="1">#REF!</definedName>
    <definedName name="BExXZXKH7NBARQQAZM69Z57IH1MM" localSheetId="7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hidden="1">#REF!</definedName>
    <definedName name="BExY06EUGA7EW4VVDQKIUQW4P39O" localSheetId="9" hidden="1">#REF!</definedName>
    <definedName name="BExY06EUGA7EW4VVDQKIUQW4P39O" localSheetId="6" hidden="1">#REF!</definedName>
    <definedName name="BExY06EUGA7EW4VVDQKIUQW4P39O" localSheetId="8" hidden="1">#REF!</definedName>
    <definedName name="BExY06EUGA7EW4VVDQKIUQW4P39O" localSheetId="10" hidden="1">#REF!</definedName>
    <definedName name="BExY06EUGA7EW4VVDQKIUQW4P39O" localSheetId="7" hidden="1">#REF!</definedName>
    <definedName name="BExY06EUGA7EW4VVDQKIUQW4P39O" localSheetId="11" hidden="1">#REF!</definedName>
    <definedName name="BExY06EUGA7EW4VVDQKIUQW4P39O" localSheetId="12" hidden="1">#REF!</definedName>
    <definedName name="BExY06EUGA7EW4VVDQKIUQW4P39O" hidden="1">#REF!</definedName>
    <definedName name="BExY07WSDH5QEVM7BJXJK2ZRAI1O" localSheetId="9" hidden="1">#REF!</definedName>
    <definedName name="BExY07WSDH5QEVM7BJXJK2ZRAI1O" localSheetId="6" hidden="1">#REF!</definedName>
    <definedName name="BExY07WSDH5QEVM7BJXJK2ZRAI1O" localSheetId="8" hidden="1">#REF!</definedName>
    <definedName name="BExY07WSDH5QEVM7BJXJK2ZRAI1O" localSheetId="10" hidden="1">#REF!</definedName>
    <definedName name="BExY07WSDH5QEVM7BJXJK2ZRAI1O" localSheetId="7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hidden="1">#REF!</definedName>
    <definedName name="BExY0BI99V6MXLHXBCSPUL0OPF3M" localSheetId="9" hidden="1">#REF!</definedName>
    <definedName name="BExY0BI99V6MXLHXBCSPUL0OPF3M" localSheetId="8" hidden="1">#REF!</definedName>
    <definedName name="BExY0BI99V6MXLHXBCSPUL0OPF3M" localSheetId="10" hidden="1">#REF!</definedName>
    <definedName name="BExY0BI99V6MXLHXBCSPUL0OPF3M" localSheetId="7" hidden="1">#REF!</definedName>
    <definedName name="BExY0BI99V6MXLHXBCSPUL0OPF3M" localSheetId="11" hidden="1">#REF!</definedName>
    <definedName name="BExY0BI99V6MXLHXBCSPUL0OPF3M" localSheetId="12" hidden="1">#REF!</definedName>
    <definedName name="BExY0BI99V6MXLHXBCSPUL0OPF3M" hidden="1">#REF!</definedName>
    <definedName name="BExY0C3UBVC4M59JIRXVQ8OWAJC1" localSheetId="9" hidden="1">#REF!</definedName>
    <definedName name="BExY0C3UBVC4M59JIRXVQ8OWAJC1" localSheetId="6" hidden="1">#REF!</definedName>
    <definedName name="BExY0C3UBVC4M59JIRXVQ8OWAJC1" localSheetId="8" hidden="1">#REF!</definedName>
    <definedName name="BExY0C3UBVC4M59JIRXVQ8OWAJC1" localSheetId="10" hidden="1">#REF!</definedName>
    <definedName name="BExY0C3UBVC4M59JIRXVQ8OWAJC1" localSheetId="7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hidden="1">#REF!</definedName>
    <definedName name="BExY0N1K6XFGR26YH5NSEE627RBN" localSheetId="9" hidden="1">#REF!</definedName>
    <definedName name="BExY0N1K6XFGR26YH5NSEE627RBN" localSheetId="8" hidden="1">#REF!</definedName>
    <definedName name="BExY0N1K6XFGR26YH5NSEE627RBN" localSheetId="10" hidden="1">#REF!</definedName>
    <definedName name="BExY0N1K6XFGR26YH5NSEE627RBN" localSheetId="7" hidden="1">#REF!</definedName>
    <definedName name="BExY0N1K6XFGR26YH5NSEE627RBN" localSheetId="11" hidden="1">#REF!</definedName>
    <definedName name="BExY0N1K6XFGR26YH5NSEE627RBN" localSheetId="12" hidden="1">#REF!</definedName>
    <definedName name="BExY0N1K6XFGR26YH5NSEE627RBN" hidden="1">#REF!</definedName>
    <definedName name="BExY0OE8GFHMLLTEAFIOQTOPEVPB" localSheetId="9" hidden="1">#REF!</definedName>
    <definedName name="BExY0OE8GFHMLLTEAFIOQTOPEVPB" localSheetId="6" hidden="1">#REF!</definedName>
    <definedName name="BExY0OE8GFHMLLTEAFIOQTOPEVPB" localSheetId="8" hidden="1">#REF!</definedName>
    <definedName name="BExY0OE8GFHMLLTEAFIOQTOPEVPB" localSheetId="10" hidden="1">#REF!</definedName>
    <definedName name="BExY0OE8GFHMLLTEAFIOQTOPEVPB" localSheetId="7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hidden="1">#REF!</definedName>
    <definedName name="BExY0OJHW85S0VKBA8T4HTYPYBOS" localSheetId="9" hidden="1">#REF!</definedName>
    <definedName name="BExY0OJHW85S0VKBA8T4HTYPYBOS" localSheetId="6" hidden="1">#REF!</definedName>
    <definedName name="BExY0OJHW85S0VKBA8T4HTYPYBOS" localSheetId="8" hidden="1">#REF!</definedName>
    <definedName name="BExY0OJHW85S0VKBA8T4HTYPYBOS" localSheetId="10" hidden="1">#REF!</definedName>
    <definedName name="BExY0OJHW85S0VKBA8T4HTYPYBOS" localSheetId="7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hidden="1">#REF!</definedName>
    <definedName name="BExY0T1E034D7XAXNC6F7540LLIE" localSheetId="9" hidden="1">#REF!</definedName>
    <definedName name="BExY0T1E034D7XAXNC6F7540LLIE" localSheetId="6" hidden="1">#REF!</definedName>
    <definedName name="BExY0T1E034D7XAXNC6F7540LLIE" localSheetId="8" hidden="1">#REF!</definedName>
    <definedName name="BExY0T1E034D7XAXNC6F7540LLIE" localSheetId="10" hidden="1">#REF!</definedName>
    <definedName name="BExY0T1E034D7XAXNC6F7540LLIE" localSheetId="7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hidden="1">#REF!</definedName>
    <definedName name="BExY0V4VNPA7ZZUMJNNU0ZHE1KOH" localSheetId="9" hidden="1">#REF!</definedName>
    <definedName name="BExY0V4VNPA7ZZUMJNNU0ZHE1KOH" localSheetId="6" hidden="1">#REF!</definedName>
    <definedName name="BExY0V4VNPA7ZZUMJNNU0ZHE1KOH" localSheetId="8" hidden="1">#REF!</definedName>
    <definedName name="BExY0V4VNPA7ZZUMJNNU0ZHE1KOH" localSheetId="10" hidden="1">#REF!</definedName>
    <definedName name="BExY0V4VNPA7ZZUMJNNU0ZHE1KOH" localSheetId="7" hidden="1">#REF!</definedName>
    <definedName name="BExY0V4VNPA7ZZUMJNNU0ZHE1KOH" localSheetId="11" hidden="1">#REF!</definedName>
    <definedName name="BExY0V4VNPA7ZZUMJNNU0ZHE1KOH" localSheetId="12" hidden="1">#REF!</definedName>
    <definedName name="BExY0V4VNPA7ZZUMJNNU0ZHE1KOH" hidden="1">#REF!</definedName>
    <definedName name="BExY0XTZLHN49J2JH94BYTKBJLT3" localSheetId="9" hidden="1">#REF!</definedName>
    <definedName name="BExY0XTZLHN49J2JH94BYTKBJLT3" localSheetId="6" hidden="1">#REF!</definedName>
    <definedName name="BExY0XTZLHN49J2JH94BYTKBJLT3" localSheetId="8" hidden="1">#REF!</definedName>
    <definedName name="BExY0XTZLHN49J2JH94BYTKBJLT3" localSheetId="10" hidden="1">#REF!</definedName>
    <definedName name="BExY0XTZLHN49J2JH94BYTKBJLT3" localSheetId="7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hidden="1">#REF!</definedName>
    <definedName name="BExY11FH9TXHERUYGG8FE50U7H7J" localSheetId="9" hidden="1">#REF!</definedName>
    <definedName name="BExY11FH9TXHERUYGG8FE50U7H7J" localSheetId="6" hidden="1">#REF!</definedName>
    <definedName name="BExY11FH9TXHERUYGG8FE50U7H7J" localSheetId="8" hidden="1">#REF!</definedName>
    <definedName name="BExY11FH9TXHERUYGG8FE50U7H7J" localSheetId="10" hidden="1">#REF!</definedName>
    <definedName name="BExY11FH9TXHERUYGG8FE50U7H7J" localSheetId="7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hidden="1">#REF!</definedName>
    <definedName name="BExY16IWJ7CI1QGWVNBVHPYS9JPN" localSheetId="9" hidden="1">#REF!</definedName>
    <definedName name="BExY16IWJ7CI1QGWVNBVHPYS9JPN" localSheetId="8" hidden="1">#REF!</definedName>
    <definedName name="BExY16IWJ7CI1QGWVNBVHPYS9JPN" localSheetId="10" hidden="1">#REF!</definedName>
    <definedName name="BExY16IWJ7CI1QGWVNBVHPYS9JPN" localSheetId="7" hidden="1">#REF!</definedName>
    <definedName name="BExY16IWJ7CI1QGWVNBVHPYS9JPN" localSheetId="11" hidden="1">#REF!</definedName>
    <definedName name="BExY16IWJ7CI1QGWVNBVHPYS9JPN" localSheetId="12" hidden="1">#REF!</definedName>
    <definedName name="BExY16IWJ7CI1QGWVNBVHPYS9JPN" hidden="1">#REF!</definedName>
    <definedName name="BExY180UKNW5NIAWD6ZUYTFEH8QS" localSheetId="9" hidden="1">#REF!</definedName>
    <definedName name="BExY180UKNW5NIAWD6ZUYTFEH8QS" localSheetId="6" hidden="1">#REF!</definedName>
    <definedName name="BExY180UKNW5NIAWD6ZUYTFEH8QS" localSheetId="8" hidden="1">#REF!</definedName>
    <definedName name="BExY180UKNW5NIAWD6ZUYTFEH8QS" localSheetId="10" hidden="1">#REF!</definedName>
    <definedName name="BExY180UKNW5NIAWD6ZUYTFEH8QS" localSheetId="7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hidden="1">#REF!</definedName>
    <definedName name="BExY1DPTV4LSY9MEOUGXF8X052NA" localSheetId="9" hidden="1">#REF!</definedName>
    <definedName name="BExY1DPTV4LSY9MEOUGXF8X052NA" localSheetId="6" hidden="1">#REF!</definedName>
    <definedName name="BExY1DPTV4LSY9MEOUGXF8X052NA" localSheetId="8" hidden="1">#REF!</definedName>
    <definedName name="BExY1DPTV4LSY9MEOUGXF8X052NA" localSheetId="10" hidden="1">#REF!</definedName>
    <definedName name="BExY1DPTV4LSY9MEOUGXF8X052NA" localSheetId="7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hidden="1">#REF!</definedName>
    <definedName name="BExY1GK9ELBEKDD7O6HR6DUO8YGO" localSheetId="9" hidden="1">#REF!</definedName>
    <definedName name="BExY1GK9ELBEKDD7O6HR6DUO8YGO" localSheetId="6" hidden="1">#REF!</definedName>
    <definedName name="BExY1GK9ELBEKDD7O6HR6DUO8YGO" localSheetId="8" hidden="1">#REF!</definedName>
    <definedName name="BExY1GK9ELBEKDD7O6HR6DUO8YGO" localSheetId="10" hidden="1">#REF!</definedName>
    <definedName name="BExY1GK9ELBEKDD7O6HR6DUO8YGO" localSheetId="7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hidden="1">#REF!</definedName>
    <definedName name="BExY1HBBZWCVKT5KEBLCKMKR9LKK" hidden="1">'[2]Reco Sheet for Fcast'!$F$9:$G$9</definedName>
    <definedName name="BExY1JKAZRX115882TBCLNSDWLAA" localSheetId="9" hidden="1">#REF!</definedName>
    <definedName name="BExY1JKAZRX115882TBCLNSDWLAA" localSheetId="8" hidden="1">#REF!</definedName>
    <definedName name="BExY1JKAZRX115882TBCLNSDWLAA" localSheetId="10" hidden="1">#REF!</definedName>
    <definedName name="BExY1JKAZRX115882TBCLNSDWLAA" localSheetId="7" hidden="1">#REF!</definedName>
    <definedName name="BExY1JKAZRX115882TBCLNSDWLAA" localSheetId="11" hidden="1">#REF!</definedName>
    <definedName name="BExY1JKAZRX115882TBCLNSDWLAA" localSheetId="12" hidden="1">#REF!</definedName>
    <definedName name="BExY1JKAZRX115882TBCLNSDWLAA" hidden="1">#REF!</definedName>
    <definedName name="BExY1NWOXXFV9GGZ3PX444LZ8TVX" localSheetId="9" hidden="1">#REF!</definedName>
    <definedName name="BExY1NWOXXFV9GGZ3PX444LZ8TVX" localSheetId="6" hidden="1">#REF!</definedName>
    <definedName name="BExY1NWOXXFV9GGZ3PX444LZ8TVX" localSheetId="8" hidden="1">#REF!</definedName>
    <definedName name="BExY1NWOXXFV9GGZ3PX444LZ8TVX" localSheetId="10" hidden="1">#REF!</definedName>
    <definedName name="BExY1NWOXXFV9GGZ3PX444LZ8TVX" localSheetId="7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hidden="1">#REF!</definedName>
    <definedName name="BExY1TQZQFWKT6O5QIU1TXC6JZG1" localSheetId="9" hidden="1">#REF!</definedName>
    <definedName name="BExY1TQZQFWKT6O5QIU1TXC6JZG1" localSheetId="8" hidden="1">#REF!</definedName>
    <definedName name="BExY1TQZQFWKT6O5QIU1TXC6JZG1" localSheetId="10" hidden="1">#REF!</definedName>
    <definedName name="BExY1TQZQFWKT6O5QIU1TXC6JZG1" localSheetId="7" hidden="1">#REF!</definedName>
    <definedName name="BExY1TQZQFWKT6O5QIU1TXC6JZG1" localSheetId="11" hidden="1">#REF!</definedName>
    <definedName name="BExY1TQZQFWKT6O5QIU1TXC6JZG1" localSheetId="12" hidden="1">#REF!</definedName>
    <definedName name="BExY1TQZQFWKT6O5QIU1TXC6JZG1" hidden="1">#REF!</definedName>
    <definedName name="BExY1UCL0RND63LLSM9X5SFRG117" localSheetId="9" hidden="1">#REF!</definedName>
    <definedName name="BExY1UCL0RND63LLSM9X5SFRG117" localSheetId="6" hidden="1">#REF!</definedName>
    <definedName name="BExY1UCL0RND63LLSM9X5SFRG117" localSheetId="8" hidden="1">#REF!</definedName>
    <definedName name="BExY1UCL0RND63LLSM9X5SFRG117" localSheetId="10" hidden="1">#REF!</definedName>
    <definedName name="BExY1UCL0RND63LLSM9X5SFRG117" localSheetId="7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hidden="1">#REF!</definedName>
    <definedName name="BExY1WAT3937L08HLHIRQHMP2A3H" localSheetId="9" hidden="1">#REF!</definedName>
    <definedName name="BExY1WAT3937L08HLHIRQHMP2A3H" localSheetId="6" hidden="1">#REF!</definedName>
    <definedName name="BExY1WAT3937L08HLHIRQHMP2A3H" localSheetId="8" hidden="1">#REF!</definedName>
    <definedName name="BExY1WAT3937L08HLHIRQHMP2A3H" localSheetId="10" hidden="1">#REF!</definedName>
    <definedName name="BExY1WAT3937L08HLHIRQHMP2A3H" localSheetId="7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hidden="1">#REF!</definedName>
    <definedName name="BExY1YEBOSLMID7LURP8QB46AI91" localSheetId="9" hidden="1">#REF!</definedName>
    <definedName name="BExY1YEBOSLMID7LURP8QB46AI91" localSheetId="6" hidden="1">#REF!</definedName>
    <definedName name="BExY1YEBOSLMID7LURP8QB46AI91" localSheetId="8" hidden="1">#REF!</definedName>
    <definedName name="BExY1YEBOSLMID7LURP8QB46AI91" localSheetId="10" hidden="1">#REF!</definedName>
    <definedName name="BExY1YEBOSLMID7LURP8QB46AI91" localSheetId="7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hidden="1">#REF!</definedName>
    <definedName name="BExY2FS4LFX9OHOTQT7SJ2PXAC25" localSheetId="9" hidden="1">#REF!</definedName>
    <definedName name="BExY2FS4LFX9OHOTQT7SJ2PXAC25" localSheetId="6" hidden="1">#REF!</definedName>
    <definedName name="BExY2FS4LFX9OHOTQT7SJ2PXAC25" localSheetId="8" hidden="1">#REF!</definedName>
    <definedName name="BExY2FS4LFX9OHOTQT7SJ2PXAC25" localSheetId="10" hidden="1">#REF!</definedName>
    <definedName name="BExY2FS4LFX9OHOTQT7SJ2PXAC25" localSheetId="7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hidden="1">#REF!</definedName>
    <definedName name="BExY2GDPCZPVU0IQ6IJIB1YQQRQ6" localSheetId="9" hidden="1">#REF!</definedName>
    <definedName name="BExY2GDPCZPVU0IQ6IJIB1YQQRQ6" localSheetId="6" hidden="1">#REF!</definedName>
    <definedName name="BExY2GDPCZPVU0IQ6IJIB1YQQRQ6" localSheetId="8" hidden="1">#REF!</definedName>
    <definedName name="BExY2GDPCZPVU0IQ6IJIB1YQQRQ6" localSheetId="10" hidden="1">#REF!</definedName>
    <definedName name="BExY2GDPCZPVU0IQ6IJIB1YQQRQ6" localSheetId="7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hidden="1">#REF!</definedName>
    <definedName name="BExY2GTSZ3VA9TXLY7KW1LIAKJ61" localSheetId="9" hidden="1">#REF!</definedName>
    <definedName name="BExY2GTSZ3VA9TXLY7KW1LIAKJ61" localSheetId="6" hidden="1">#REF!</definedName>
    <definedName name="BExY2GTSZ3VA9TXLY7KW1LIAKJ61" localSheetId="8" hidden="1">#REF!</definedName>
    <definedName name="BExY2GTSZ3VA9TXLY7KW1LIAKJ61" localSheetId="10" hidden="1">#REF!</definedName>
    <definedName name="BExY2GTSZ3VA9TXLY7KW1LIAKJ61" localSheetId="7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hidden="1">#REF!</definedName>
    <definedName name="BExY2IXBR1SGYZH08T7QHKEFS8HA" localSheetId="9" hidden="1">#REF!</definedName>
    <definedName name="BExY2IXBR1SGYZH08T7QHKEFS8HA" localSheetId="6" hidden="1">#REF!</definedName>
    <definedName name="BExY2IXBR1SGYZH08T7QHKEFS8HA" localSheetId="8" hidden="1">#REF!</definedName>
    <definedName name="BExY2IXBR1SGYZH08T7QHKEFS8HA" localSheetId="10" hidden="1">#REF!</definedName>
    <definedName name="BExY2IXBR1SGYZH08T7QHKEFS8HA" localSheetId="7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hidden="1">#REF!</definedName>
    <definedName name="BExY2Q4B5FUDA5VU4VRUHX327QN0" localSheetId="9" hidden="1">#REF!</definedName>
    <definedName name="BExY2Q4B5FUDA5VU4VRUHX327QN0" localSheetId="6" hidden="1">#REF!</definedName>
    <definedName name="BExY2Q4B5FUDA5VU4VRUHX327QN0" localSheetId="8" hidden="1">#REF!</definedName>
    <definedName name="BExY2Q4B5FUDA5VU4VRUHX327QN0" localSheetId="10" hidden="1">#REF!</definedName>
    <definedName name="BExY2Q4B5FUDA5VU4VRUHX327QN0" localSheetId="7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hidden="1">#REF!</definedName>
    <definedName name="BExY3HOSK7YI364K15OX70AVR6F1" localSheetId="9" hidden="1">#REF!</definedName>
    <definedName name="BExY3HOSK7YI364K15OX70AVR6F1" localSheetId="6" hidden="1">#REF!</definedName>
    <definedName name="BExY3HOSK7YI364K15OX70AVR6F1" localSheetId="8" hidden="1">#REF!</definedName>
    <definedName name="BExY3HOSK7YI364K15OX70AVR6F1" localSheetId="10" hidden="1">#REF!</definedName>
    <definedName name="BExY3HOSK7YI364K15OX70AVR6F1" localSheetId="7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hidden="1">#REF!</definedName>
    <definedName name="BExY3T89AUR83SOAZZ3OMDEJDQ39" localSheetId="9" hidden="1">#REF!</definedName>
    <definedName name="BExY3T89AUR83SOAZZ3OMDEJDQ39" localSheetId="6" hidden="1">#REF!</definedName>
    <definedName name="BExY3T89AUR83SOAZZ3OMDEJDQ39" localSheetId="8" hidden="1">#REF!</definedName>
    <definedName name="BExY3T89AUR83SOAZZ3OMDEJDQ39" localSheetId="10" hidden="1">#REF!</definedName>
    <definedName name="BExY3T89AUR83SOAZZ3OMDEJDQ39" localSheetId="7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hidden="1">#REF!</definedName>
    <definedName name="BExY41MCOFU9E7TSPZ8U683QRPMT" localSheetId="9" hidden="1">#REF!</definedName>
    <definedName name="BExY41MCOFU9E7TSPZ8U683QRPMT" localSheetId="8" hidden="1">#REF!</definedName>
    <definedName name="BExY41MCOFU9E7TSPZ8U683QRPMT" localSheetId="10" hidden="1">#REF!</definedName>
    <definedName name="BExY41MCOFU9E7TSPZ8U683QRPMT" localSheetId="7" hidden="1">#REF!</definedName>
    <definedName name="BExY41MCOFU9E7TSPZ8U683QRPMT" localSheetId="11" hidden="1">#REF!</definedName>
    <definedName name="BExY41MCOFU9E7TSPZ8U683QRPMT" localSheetId="12" hidden="1">#REF!</definedName>
    <definedName name="BExY41MCOFU9E7TSPZ8U683QRPMT" hidden="1">#REF!</definedName>
    <definedName name="BExY45O3XSWT6MQU6R33GI3YUAUM" localSheetId="9" hidden="1">#REF!</definedName>
    <definedName name="BExY45O3XSWT6MQU6R33GI3YUAUM" localSheetId="6" hidden="1">#REF!</definedName>
    <definedName name="BExY45O3XSWT6MQU6R33GI3YUAUM" localSheetId="8" hidden="1">#REF!</definedName>
    <definedName name="BExY45O3XSWT6MQU6R33GI3YUAUM" localSheetId="10" hidden="1">#REF!</definedName>
    <definedName name="BExY45O3XSWT6MQU6R33GI3YUAUM" localSheetId="7" hidden="1">#REF!</definedName>
    <definedName name="BExY45O3XSWT6MQU6R33GI3YUAUM" localSheetId="11" hidden="1">#REF!</definedName>
    <definedName name="BExY45O3XSWT6MQU6R33GI3YUAUM" localSheetId="12" hidden="1">#REF!</definedName>
    <definedName name="BExY45O3XSWT6MQU6R33GI3YUAUM" hidden="1">#REF!</definedName>
    <definedName name="BExY4ET3RLNWSSJL6DIXQZOTATID" hidden="1">'[3]Bud Mth'!$G$2:$H$2</definedName>
    <definedName name="BExY4FEP1XDIXHJPX1TPN4YPX0A4" localSheetId="9" hidden="1">#REF!</definedName>
    <definedName name="BExY4FEP1XDIXHJPX1TPN4YPX0A4" localSheetId="8" hidden="1">#REF!</definedName>
    <definedName name="BExY4FEP1XDIXHJPX1TPN4YPX0A4" localSheetId="10" hidden="1">#REF!</definedName>
    <definedName name="BExY4FEP1XDIXHJPX1TPN4YPX0A4" localSheetId="7" hidden="1">#REF!</definedName>
    <definedName name="BExY4FEP1XDIXHJPX1TPN4YPX0A4" localSheetId="11" hidden="1">#REF!</definedName>
    <definedName name="BExY4FEP1XDIXHJPX1TPN4YPX0A4" localSheetId="12" hidden="1">#REF!</definedName>
    <definedName name="BExY4FEP1XDIXHJPX1TPN4YPX0A4" hidden="1">#REF!</definedName>
    <definedName name="BExY4MG771JQ84EMIVB6HQGGHZY7" localSheetId="9" hidden="1">#REF!</definedName>
    <definedName name="BExY4MG771JQ84EMIVB6HQGGHZY7" localSheetId="6" hidden="1">#REF!</definedName>
    <definedName name="BExY4MG771JQ84EMIVB6HQGGHZY7" localSheetId="8" hidden="1">#REF!</definedName>
    <definedName name="BExY4MG771JQ84EMIVB6HQGGHZY7" localSheetId="10" hidden="1">#REF!</definedName>
    <definedName name="BExY4MG771JQ84EMIVB6HQGGHZY7" localSheetId="7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hidden="1">#REF!</definedName>
    <definedName name="BExY4PWCSFB8P3J3TBQB2MD67263" localSheetId="9" hidden="1">#REF!</definedName>
    <definedName name="BExY4PWCSFB8P3J3TBQB2MD67263" localSheetId="6" hidden="1">#REF!</definedName>
    <definedName name="BExY4PWCSFB8P3J3TBQB2MD67263" localSheetId="8" hidden="1">#REF!</definedName>
    <definedName name="BExY4PWCSFB8P3J3TBQB2MD67263" localSheetId="10" hidden="1">#REF!</definedName>
    <definedName name="BExY4PWCSFB8P3J3TBQB2MD67263" localSheetId="7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hidden="1">#REF!</definedName>
    <definedName name="BExY4RZW3KK11JLYBA4DWZ92M6LQ" localSheetId="9" hidden="1">#REF!</definedName>
    <definedName name="BExY4RZW3KK11JLYBA4DWZ92M6LQ" localSheetId="6" hidden="1">#REF!</definedName>
    <definedName name="BExY4RZW3KK11JLYBA4DWZ92M6LQ" localSheetId="8" hidden="1">#REF!</definedName>
    <definedName name="BExY4RZW3KK11JLYBA4DWZ92M6LQ" localSheetId="10" hidden="1">#REF!</definedName>
    <definedName name="BExY4RZW3KK11JLYBA4DWZ92M6LQ" localSheetId="7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hidden="1">#REF!</definedName>
    <definedName name="BExY4XOVTTNVZ577RLIEC7NZQFIX" localSheetId="9" hidden="1">#REF!</definedName>
    <definedName name="BExY4XOVTTNVZ577RLIEC7NZQFIX" localSheetId="6" hidden="1">#REF!</definedName>
    <definedName name="BExY4XOVTTNVZ577RLIEC7NZQFIX" localSheetId="8" hidden="1">#REF!</definedName>
    <definedName name="BExY4XOVTTNVZ577RLIEC7NZQFIX" localSheetId="10" hidden="1">#REF!</definedName>
    <definedName name="BExY4XOVTTNVZ577RLIEC7NZQFIX" localSheetId="7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hidden="1">#REF!</definedName>
    <definedName name="BExY50JAF5CG01GTHAUS7I4ZLUDC" localSheetId="9" hidden="1">#REF!</definedName>
    <definedName name="BExY50JAF5CG01GTHAUS7I4ZLUDC" localSheetId="6" hidden="1">#REF!</definedName>
    <definedName name="BExY50JAF5CG01GTHAUS7I4ZLUDC" localSheetId="8" hidden="1">#REF!</definedName>
    <definedName name="BExY50JAF5CG01GTHAUS7I4ZLUDC" localSheetId="10" hidden="1">#REF!</definedName>
    <definedName name="BExY50JAF5CG01GTHAUS7I4ZLUDC" localSheetId="7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hidden="1">#REF!</definedName>
    <definedName name="BExY53J7EXFEOFTRNAHLK7IH3ACB" localSheetId="9" hidden="1">#REF!</definedName>
    <definedName name="BExY53J7EXFEOFTRNAHLK7IH3ACB" localSheetId="6" hidden="1">#REF!</definedName>
    <definedName name="BExY53J7EXFEOFTRNAHLK7IH3ACB" localSheetId="8" hidden="1">#REF!</definedName>
    <definedName name="BExY53J7EXFEOFTRNAHLK7IH3ACB" localSheetId="10" hidden="1">#REF!</definedName>
    <definedName name="BExY53J7EXFEOFTRNAHLK7IH3ACB" localSheetId="7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hidden="1">#REF!</definedName>
    <definedName name="BExY5515SJTJS3VM80M3YYR0WF37" localSheetId="9" hidden="1">#REF!</definedName>
    <definedName name="BExY5515SJTJS3VM80M3YYR0WF37" localSheetId="6" hidden="1">#REF!</definedName>
    <definedName name="BExY5515SJTJS3VM80M3YYR0WF37" localSheetId="8" hidden="1">#REF!</definedName>
    <definedName name="BExY5515SJTJS3VM80M3YYR0WF37" localSheetId="10" hidden="1">#REF!</definedName>
    <definedName name="BExY5515SJTJS3VM80M3YYR0WF37" localSheetId="7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hidden="1">#REF!</definedName>
    <definedName name="BExY5515WE39FQ3EG5QHG67V9C0O" localSheetId="9" hidden="1">#REF!</definedName>
    <definedName name="BExY5515WE39FQ3EG5QHG67V9C0O" localSheetId="6" hidden="1">#REF!</definedName>
    <definedName name="BExY5515WE39FQ3EG5QHG67V9C0O" localSheetId="8" hidden="1">#REF!</definedName>
    <definedName name="BExY5515WE39FQ3EG5QHG67V9C0O" localSheetId="10" hidden="1">#REF!</definedName>
    <definedName name="BExY5515WE39FQ3EG5QHG67V9C0O" localSheetId="7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hidden="1">#REF!</definedName>
    <definedName name="BExY5986WNAD8NFCPXC9TVLBU4FG" localSheetId="9" hidden="1">#REF!</definedName>
    <definedName name="BExY5986WNAD8NFCPXC9TVLBU4FG" localSheetId="6" hidden="1">#REF!</definedName>
    <definedName name="BExY5986WNAD8NFCPXC9TVLBU4FG" localSheetId="8" hidden="1">#REF!</definedName>
    <definedName name="BExY5986WNAD8NFCPXC9TVLBU4FG" localSheetId="10" hidden="1">#REF!</definedName>
    <definedName name="BExY5986WNAD8NFCPXC9TVLBU4FG" localSheetId="7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hidden="1">#REF!</definedName>
    <definedName name="BExY5DF9MS25IFNWGJ1YAS5MDN8R" localSheetId="9" hidden="1">#REF!</definedName>
    <definedName name="BExY5DF9MS25IFNWGJ1YAS5MDN8R" localSheetId="6" hidden="1">#REF!</definedName>
    <definedName name="BExY5DF9MS25IFNWGJ1YAS5MDN8R" localSheetId="8" hidden="1">#REF!</definedName>
    <definedName name="BExY5DF9MS25IFNWGJ1YAS5MDN8R" localSheetId="10" hidden="1">#REF!</definedName>
    <definedName name="BExY5DF9MS25IFNWGJ1YAS5MDN8R" localSheetId="7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hidden="1">#REF!</definedName>
    <definedName name="BExY5ERVGL3UM2MGT8LJ0XPKTZEK" localSheetId="9" hidden="1">#REF!</definedName>
    <definedName name="BExY5ERVGL3UM2MGT8LJ0XPKTZEK" localSheetId="6" hidden="1">#REF!</definedName>
    <definedName name="BExY5ERVGL3UM2MGT8LJ0XPKTZEK" localSheetId="8" hidden="1">#REF!</definedName>
    <definedName name="BExY5ERVGL3UM2MGT8LJ0XPKTZEK" localSheetId="10" hidden="1">#REF!</definedName>
    <definedName name="BExY5ERVGL3UM2MGT8LJ0XPKTZEK" localSheetId="7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hidden="1">#REF!</definedName>
    <definedName name="BExY5EX6NJFK8W754ZVZDN5DS04K" localSheetId="9" hidden="1">#REF!</definedName>
    <definedName name="BExY5EX6NJFK8W754ZVZDN5DS04K" localSheetId="6" hidden="1">#REF!</definedName>
    <definedName name="BExY5EX6NJFK8W754ZVZDN5DS04K" localSheetId="8" hidden="1">#REF!</definedName>
    <definedName name="BExY5EX6NJFK8W754ZVZDN5DS04K" localSheetId="10" hidden="1">#REF!</definedName>
    <definedName name="BExY5EX6NJFK8W754ZVZDN5DS04K" localSheetId="7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hidden="1">#REF!</definedName>
    <definedName name="BExY5S3XD1NJT109CV54IFOHVLQ6" localSheetId="9" hidden="1">#REF!</definedName>
    <definedName name="BExY5S3XD1NJT109CV54IFOHVLQ6" localSheetId="6" hidden="1">#REF!</definedName>
    <definedName name="BExY5S3XD1NJT109CV54IFOHVLQ6" localSheetId="8" hidden="1">#REF!</definedName>
    <definedName name="BExY5S3XD1NJT109CV54IFOHVLQ6" localSheetId="10" hidden="1">#REF!</definedName>
    <definedName name="BExY5S3XD1NJT109CV54IFOHVLQ6" localSheetId="7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hidden="1">#REF!</definedName>
    <definedName name="BExY6KVS1MMZ2R34PGEFR2BMTU9W" localSheetId="9" hidden="1">#REF!</definedName>
    <definedName name="BExY6KVS1MMZ2R34PGEFR2BMTU9W" localSheetId="6" hidden="1">#REF!</definedName>
    <definedName name="BExY6KVS1MMZ2R34PGEFR2BMTU9W" localSheetId="8" hidden="1">#REF!</definedName>
    <definedName name="BExY6KVS1MMZ2R34PGEFR2BMTU9W" localSheetId="10" hidden="1">#REF!</definedName>
    <definedName name="BExY6KVS1MMZ2R34PGEFR2BMTU9W" localSheetId="7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hidden="1">#REF!</definedName>
    <definedName name="BExY6Q9YY7LW745GP7CYOGGSPHGE" localSheetId="9" hidden="1">#REF!</definedName>
    <definedName name="BExY6Q9YY7LW745GP7CYOGGSPHGE" localSheetId="6" hidden="1">#REF!</definedName>
    <definedName name="BExY6Q9YY7LW745GP7CYOGGSPHGE" localSheetId="8" hidden="1">#REF!</definedName>
    <definedName name="BExY6Q9YY7LW745GP7CYOGGSPHGE" localSheetId="10" hidden="1">#REF!</definedName>
    <definedName name="BExY6Q9YY7LW745GP7CYOGGSPHGE" localSheetId="7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hidden="1">#REF!</definedName>
    <definedName name="BExZIA3C8LKJTEH3MKQ57KJH5TA2" localSheetId="9" hidden="1">#REF!</definedName>
    <definedName name="BExZIA3C8LKJTEH3MKQ57KJH5TA2" localSheetId="6" hidden="1">#REF!</definedName>
    <definedName name="BExZIA3C8LKJTEH3MKQ57KJH5TA2" localSheetId="8" hidden="1">#REF!</definedName>
    <definedName name="BExZIA3C8LKJTEH3MKQ57KJH5TA2" localSheetId="10" hidden="1">#REF!</definedName>
    <definedName name="BExZIA3C8LKJTEH3MKQ57KJH5TA2" localSheetId="7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hidden="1">#REF!</definedName>
    <definedName name="BExZIIHH3QNQE3GFMHEE4UMHY6WQ" localSheetId="9" hidden="1">#REF!</definedName>
    <definedName name="BExZIIHH3QNQE3GFMHEE4UMHY6WQ" localSheetId="6" hidden="1">#REF!</definedName>
    <definedName name="BExZIIHH3QNQE3GFMHEE4UMHY6WQ" localSheetId="8" hidden="1">#REF!</definedName>
    <definedName name="BExZIIHH3QNQE3GFMHEE4UMHY6WQ" localSheetId="10" hidden="1">#REF!</definedName>
    <definedName name="BExZIIHH3QNQE3GFMHEE4UMHY6WQ" localSheetId="7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hidden="1">#REF!</definedName>
    <definedName name="BExZIYO22G5UXOB42GDLYGVRJ6U7" localSheetId="9" hidden="1">#REF!</definedName>
    <definedName name="BExZIYO22G5UXOB42GDLYGVRJ6U7" localSheetId="6" hidden="1">#REF!</definedName>
    <definedName name="BExZIYO22G5UXOB42GDLYGVRJ6U7" localSheetId="8" hidden="1">#REF!</definedName>
    <definedName name="BExZIYO22G5UXOB42GDLYGVRJ6U7" localSheetId="10" hidden="1">#REF!</definedName>
    <definedName name="BExZIYO22G5UXOB42GDLYGVRJ6U7" localSheetId="7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hidden="1">#REF!</definedName>
    <definedName name="BExZJ7CYXTDLM412P6E5FAC4YB5M" hidden="1">'[2]Reco Sheet for Fcast'!$F$15:$AI$18</definedName>
    <definedName name="BExZJ7I9T8XU4MZRKJ1VVU76V2LZ" localSheetId="9" hidden="1">#REF!</definedName>
    <definedName name="BExZJ7I9T8XU4MZRKJ1VVU76V2LZ" localSheetId="6" hidden="1">#REF!</definedName>
    <definedName name="BExZJ7I9T8XU4MZRKJ1VVU76V2LZ" localSheetId="8" hidden="1">#REF!</definedName>
    <definedName name="BExZJ7I9T8XU4MZRKJ1VVU76V2LZ" localSheetId="10" hidden="1">#REF!</definedName>
    <definedName name="BExZJ7I9T8XU4MZRKJ1VVU76V2LZ" localSheetId="7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hidden="1">#REF!</definedName>
    <definedName name="BExZJL5B371SHX5YN9IQ2GF888EP" localSheetId="9" hidden="1">#REF!</definedName>
    <definedName name="BExZJL5B371SHX5YN9IQ2GF888EP" localSheetId="8" hidden="1">#REF!</definedName>
    <definedName name="BExZJL5B371SHX5YN9IQ2GF888EP" localSheetId="10" hidden="1">#REF!</definedName>
    <definedName name="BExZJL5B371SHX5YN9IQ2GF888EP" localSheetId="7" hidden="1">#REF!</definedName>
    <definedName name="BExZJL5B371SHX5YN9IQ2GF888EP" localSheetId="11" hidden="1">#REF!</definedName>
    <definedName name="BExZJL5B371SHX5YN9IQ2GF888EP" localSheetId="12" hidden="1">#REF!</definedName>
    <definedName name="BExZJL5B371SHX5YN9IQ2GF888EP" hidden="1">#REF!</definedName>
    <definedName name="BExZJMY170JCUU1RWASNZ1HJPRTA" localSheetId="9" hidden="1">#REF!</definedName>
    <definedName name="BExZJMY170JCUU1RWASNZ1HJPRTA" localSheetId="6" hidden="1">#REF!</definedName>
    <definedName name="BExZJMY170JCUU1RWASNZ1HJPRTA" localSheetId="8" hidden="1">#REF!</definedName>
    <definedName name="BExZJMY170JCUU1RWASNZ1HJPRTA" localSheetId="10" hidden="1">#REF!</definedName>
    <definedName name="BExZJMY170JCUU1RWASNZ1HJPRTA" localSheetId="7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hidden="1">#REF!</definedName>
    <definedName name="BExZJOQR77H0P4SUKVYACDCFBBXO" localSheetId="9" hidden="1">#REF!</definedName>
    <definedName name="BExZJOQR77H0P4SUKVYACDCFBBXO" localSheetId="6" hidden="1">#REF!</definedName>
    <definedName name="BExZJOQR77H0P4SUKVYACDCFBBXO" localSheetId="8" hidden="1">#REF!</definedName>
    <definedName name="BExZJOQR77H0P4SUKVYACDCFBBXO" localSheetId="10" hidden="1">#REF!</definedName>
    <definedName name="BExZJOQR77H0P4SUKVYACDCFBBXO" localSheetId="7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hidden="1">#REF!</definedName>
    <definedName name="BExZJPN5GR1O28GF1XLDY5EH968X" localSheetId="9" hidden="1">#REF!</definedName>
    <definedName name="BExZJPN5GR1O28GF1XLDY5EH968X" localSheetId="8" hidden="1">#REF!</definedName>
    <definedName name="BExZJPN5GR1O28GF1XLDY5EH968X" localSheetId="10" hidden="1">#REF!</definedName>
    <definedName name="BExZJPN5GR1O28GF1XLDY5EH968X" localSheetId="7" hidden="1">#REF!</definedName>
    <definedName name="BExZJPN5GR1O28GF1XLDY5EH968X" localSheetId="11" hidden="1">#REF!</definedName>
    <definedName name="BExZJPN5GR1O28GF1XLDY5EH968X" localSheetId="12" hidden="1">#REF!</definedName>
    <definedName name="BExZJPN5GR1O28GF1XLDY5EH968X" hidden="1">#REF!</definedName>
    <definedName name="BExZJS6RG34ODDY9HMZ0O34MEMSB" localSheetId="9" hidden="1">#REF!</definedName>
    <definedName name="BExZJS6RG34ODDY9HMZ0O34MEMSB" localSheetId="6" hidden="1">#REF!</definedName>
    <definedName name="BExZJS6RG34ODDY9HMZ0O34MEMSB" localSheetId="8" hidden="1">#REF!</definedName>
    <definedName name="BExZJS6RG34ODDY9HMZ0O34MEMSB" localSheetId="10" hidden="1">#REF!</definedName>
    <definedName name="BExZJS6RG34ODDY9HMZ0O34MEMSB" localSheetId="7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hidden="1">#REF!</definedName>
    <definedName name="BExZJWDUEYTV7TBR6HSM97T24VTT" localSheetId="9" hidden="1">#REF!</definedName>
    <definedName name="BExZJWDUEYTV7TBR6HSM97T24VTT" localSheetId="8" hidden="1">#REF!</definedName>
    <definedName name="BExZJWDUEYTV7TBR6HSM97T24VTT" localSheetId="10" hidden="1">#REF!</definedName>
    <definedName name="BExZJWDUEYTV7TBR6HSM97T24VTT" localSheetId="7" hidden="1">#REF!</definedName>
    <definedName name="BExZJWDUEYTV7TBR6HSM97T24VTT" localSheetId="11" hidden="1">#REF!</definedName>
    <definedName name="BExZJWDUEYTV7TBR6HSM97T24VTT" localSheetId="12" hidden="1">#REF!</definedName>
    <definedName name="BExZJWDUEYTV7TBR6HSM97T24VTT" hidden="1">#REF!</definedName>
    <definedName name="BExZK34NR4BAD7HJAP7SQ926UQP3" localSheetId="9" hidden="1">#REF!</definedName>
    <definedName name="BExZK34NR4BAD7HJAP7SQ926UQP3" localSheetId="6" hidden="1">#REF!</definedName>
    <definedName name="BExZK34NR4BAD7HJAP7SQ926UQP3" localSheetId="8" hidden="1">#REF!</definedName>
    <definedName name="BExZK34NR4BAD7HJAP7SQ926UQP3" localSheetId="10" hidden="1">#REF!</definedName>
    <definedName name="BExZK34NR4BAD7HJAP7SQ926UQP3" localSheetId="7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hidden="1">#REF!</definedName>
    <definedName name="BExZK3FGPHH5H771U7D5XY7XBS6E" localSheetId="9" hidden="1">#REF!</definedName>
    <definedName name="BExZK3FGPHH5H771U7D5XY7XBS6E" localSheetId="6" hidden="1">#REF!</definedName>
    <definedName name="BExZK3FGPHH5H771U7D5XY7XBS6E" localSheetId="8" hidden="1">#REF!</definedName>
    <definedName name="BExZK3FGPHH5H771U7D5XY7XBS6E" localSheetId="10" hidden="1">#REF!</definedName>
    <definedName name="BExZK3FGPHH5H771U7D5XY7XBS6E" localSheetId="7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hidden="1">#REF!</definedName>
    <definedName name="BExZK7XB7QGGKG7YQASCD1TS7Q60" localSheetId="9" hidden="1">#REF!</definedName>
    <definedName name="BExZK7XB7QGGKG7YQASCD1TS7Q60" localSheetId="8" hidden="1">#REF!</definedName>
    <definedName name="BExZK7XB7QGGKG7YQASCD1TS7Q60" localSheetId="10" hidden="1">#REF!</definedName>
    <definedName name="BExZK7XB7QGGKG7YQASCD1TS7Q60" localSheetId="7" hidden="1">#REF!</definedName>
    <definedName name="BExZK7XB7QGGKG7YQASCD1TS7Q60" localSheetId="11" hidden="1">#REF!</definedName>
    <definedName name="BExZK7XB7QGGKG7YQASCD1TS7Q60" localSheetId="12" hidden="1">#REF!</definedName>
    <definedName name="BExZK7XB7QGGKG7YQASCD1TS7Q60" hidden="1">#REF!</definedName>
    <definedName name="BExZKHYORG3O8C772XPFHM1N8T80" localSheetId="9" hidden="1">#REF!</definedName>
    <definedName name="BExZKHYORG3O8C772XPFHM1N8T80" localSheetId="6" hidden="1">#REF!</definedName>
    <definedName name="BExZKHYORG3O8C772XPFHM1N8T80" localSheetId="8" hidden="1">#REF!</definedName>
    <definedName name="BExZKHYORG3O8C772XPFHM1N8T80" localSheetId="10" hidden="1">#REF!</definedName>
    <definedName name="BExZKHYORG3O8C772XPFHM1N8T80" localSheetId="7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hidden="1">#REF!</definedName>
    <definedName name="BExZKJRF2IRR57DG9CLC7MSHWNNN" localSheetId="9" hidden="1">#REF!</definedName>
    <definedName name="BExZKJRF2IRR57DG9CLC7MSHWNNN" localSheetId="6" hidden="1">#REF!</definedName>
    <definedName name="BExZKJRF2IRR57DG9CLC7MSHWNNN" localSheetId="8" hidden="1">#REF!</definedName>
    <definedName name="BExZKJRF2IRR57DG9CLC7MSHWNNN" localSheetId="10" hidden="1">#REF!</definedName>
    <definedName name="BExZKJRF2IRR57DG9CLC7MSHWNNN" localSheetId="7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hidden="1">#REF!</definedName>
    <definedName name="BExZKV5GYXO0X760SBD9TWTIQHGI" localSheetId="9" hidden="1">#REF!</definedName>
    <definedName name="BExZKV5GYXO0X760SBD9TWTIQHGI" localSheetId="6" hidden="1">#REF!</definedName>
    <definedName name="BExZKV5GYXO0X760SBD9TWTIQHGI" localSheetId="8" hidden="1">#REF!</definedName>
    <definedName name="BExZKV5GYXO0X760SBD9TWTIQHGI" localSheetId="10" hidden="1">#REF!</definedName>
    <definedName name="BExZKV5GYXO0X760SBD9TWTIQHGI" localSheetId="7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hidden="1">#REF!</definedName>
    <definedName name="BExZL5SJD92M56CQDWESAKXHOGSL" localSheetId="9" hidden="1">#REF!</definedName>
    <definedName name="BExZL5SJD92M56CQDWESAKXHOGSL" localSheetId="8" hidden="1">#REF!</definedName>
    <definedName name="BExZL5SJD92M56CQDWESAKXHOGSL" localSheetId="10" hidden="1">#REF!</definedName>
    <definedName name="BExZL5SJD92M56CQDWESAKXHOGSL" localSheetId="7" hidden="1">#REF!</definedName>
    <definedName name="BExZL5SJD92M56CQDWESAKXHOGSL" localSheetId="11" hidden="1">#REF!</definedName>
    <definedName name="BExZL5SJD92M56CQDWESAKXHOGSL" localSheetId="12" hidden="1">#REF!</definedName>
    <definedName name="BExZL5SJD92M56CQDWESAKXHOGSL" hidden="1">#REF!</definedName>
    <definedName name="BExZL6E4YVXRUN7ZGF2BIGIXFR8K" localSheetId="9" hidden="1">#REF!</definedName>
    <definedName name="BExZL6E4YVXRUN7ZGF2BIGIXFR8K" localSheetId="6" hidden="1">#REF!</definedName>
    <definedName name="BExZL6E4YVXRUN7ZGF2BIGIXFR8K" localSheetId="8" hidden="1">#REF!</definedName>
    <definedName name="BExZL6E4YVXRUN7ZGF2BIGIXFR8K" localSheetId="10" hidden="1">#REF!</definedName>
    <definedName name="BExZL6E4YVXRUN7ZGF2BIGIXFR8K" localSheetId="7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hidden="1">#REF!</definedName>
    <definedName name="BExZLGVLMKTPFXG42QYT0PO81G7F" localSheetId="9" hidden="1">#REF!</definedName>
    <definedName name="BExZLGVLMKTPFXG42QYT0PO81G7F" localSheetId="6" hidden="1">#REF!</definedName>
    <definedName name="BExZLGVLMKTPFXG42QYT0PO81G7F" localSheetId="8" hidden="1">#REF!</definedName>
    <definedName name="BExZLGVLMKTPFXG42QYT0PO81G7F" localSheetId="10" hidden="1">#REF!</definedName>
    <definedName name="BExZLGVLMKTPFXG42QYT0PO81G7F" localSheetId="7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hidden="1">#REF!</definedName>
    <definedName name="BExZLJ9XQBSJZFBY8GZ1Y9U1TMNE" localSheetId="9" hidden="1">#REF!</definedName>
    <definedName name="BExZLJ9XQBSJZFBY8GZ1Y9U1TMNE" localSheetId="8" hidden="1">#REF!</definedName>
    <definedName name="BExZLJ9XQBSJZFBY8GZ1Y9U1TMNE" localSheetId="10" hidden="1">#REF!</definedName>
    <definedName name="BExZLJ9XQBSJZFBY8GZ1Y9U1TMNE" localSheetId="7" hidden="1">#REF!</definedName>
    <definedName name="BExZLJ9XQBSJZFBY8GZ1Y9U1TMNE" localSheetId="11" hidden="1">#REF!</definedName>
    <definedName name="BExZLJ9XQBSJZFBY8GZ1Y9U1TMNE" localSheetId="12" hidden="1">#REF!</definedName>
    <definedName name="BExZLJ9XQBSJZFBY8GZ1Y9U1TMNE" hidden="1">#REF!</definedName>
    <definedName name="BExZLKMK7LRK14S09WLMH7MXSQXM" localSheetId="9" hidden="1">#REF!</definedName>
    <definedName name="BExZLKMK7LRK14S09WLMH7MXSQXM" localSheetId="6" hidden="1">#REF!</definedName>
    <definedName name="BExZLKMK7LRK14S09WLMH7MXSQXM" localSheetId="8" hidden="1">#REF!</definedName>
    <definedName name="BExZLKMK7LRK14S09WLMH7MXSQXM" localSheetId="10" hidden="1">#REF!</definedName>
    <definedName name="BExZLKMK7LRK14S09WLMH7MXSQXM" localSheetId="7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hidden="1">#REF!</definedName>
    <definedName name="BExZM7JVLG0W8EG5RBU915U3SKBY" localSheetId="9" hidden="1">#REF!</definedName>
    <definedName name="BExZM7JVLG0W8EG5RBU915U3SKBY" localSheetId="6" hidden="1">#REF!</definedName>
    <definedName name="BExZM7JVLG0W8EG5RBU915U3SKBY" localSheetId="8" hidden="1">#REF!</definedName>
    <definedName name="BExZM7JVLG0W8EG5RBU915U3SKBY" localSheetId="10" hidden="1">#REF!</definedName>
    <definedName name="BExZM7JVLG0W8EG5RBU915U3SKBY" localSheetId="7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hidden="1">#REF!</definedName>
    <definedName name="BExZM85FOVUFF110XMQ9O2ODSJUK" localSheetId="9" hidden="1">#REF!</definedName>
    <definedName name="BExZM85FOVUFF110XMQ9O2ODSJUK" localSheetId="6" hidden="1">#REF!</definedName>
    <definedName name="BExZM85FOVUFF110XMQ9O2ODSJUK" localSheetId="8" hidden="1">#REF!</definedName>
    <definedName name="BExZM85FOVUFF110XMQ9O2ODSJUK" localSheetId="10" hidden="1">#REF!</definedName>
    <definedName name="BExZM85FOVUFF110XMQ9O2ODSJUK" localSheetId="7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hidden="1">#REF!</definedName>
    <definedName name="BExZMF1MMTZ1TA14PZ8ASSU2CBSP" localSheetId="9" hidden="1">#REF!</definedName>
    <definedName name="BExZMF1MMTZ1TA14PZ8ASSU2CBSP" localSheetId="6" hidden="1">#REF!</definedName>
    <definedName name="BExZMF1MMTZ1TA14PZ8ASSU2CBSP" localSheetId="8" hidden="1">#REF!</definedName>
    <definedName name="BExZMF1MMTZ1TA14PZ8ASSU2CBSP" localSheetId="10" hidden="1">#REF!</definedName>
    <definedName name="BExZMF1MMTZ1TA14PZ8ASSU2CBSP" localSheetId="7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hidden="1">#REF!</definedName>
    <definedName name="BExZMKL5YQZD7F0FUCSVFGLPFK52" localSheetId="9" hidden="1">#REF!</definedName>
    <definedName name="BExZMKL5YQZD7F0FUCSVFGLPFK52" localSheetId="6" hidden="1">#REF!</definedName>
    <definedName name="BExZMKL5YQZD7F0FUCSVFGLPFK52" localSheetId="8" hidden="1">#REF!</definedName>
    <definedName name="BExZMKL5YQZD7F0FUCSVFGLPFK52" localSheetId="10" hidden="1">#REF!</definedName>
    <definedName name="BExZMKL5YQZD7F0FUCSVFGLPFK52" localSheetId="7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hidden="1">#REF!</definedName>
    <definedName name="BExZMOC3VNZALJM71X2T6FV91GTB" localSheetId="9" hidden="1">#REF!</definedName>
    <definedName name="BExZMOC3VNZALJM71X2T6FV91GTB" localSheetId="6" hidden="1">#REF!</definedName>
    <definedName name="BExZMOC3VNZALJM71X2T6FV91GTB" localSheetId="8" hidden="1">#REF!</definedName>
    <definedName name="BExZMOC3VNZALJM71X2T6FV91GTB" localSheetId="10" hidden="1">#REF!</definedName>
    <definedName name="BExZMOC3VNZALJM71X2T6FV91GTB" localSheetId="7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hidden="1">#REF!</definedName>
    <definedName name="BExZMXH39OB0I43XEL3K11U3G9PM" localSheetId="9" hidden="1">#REF!</definedName>
    <definedName name="BExZMXH39OB0I43XEL3K11U3G9PM" localSheetId="6" hidden="1">#REF!</definedName>
    <definedName name="BExZMXH39OB0I43XEL3K11U3G9PM" localSheetId="8" hidden="1">#REF!</definedName>
    <definedName name="BExZMXH39OB0I43XEL3K11U3G9PM" localSheetId="10" hidden="1">#REF!</definedName>
    <definedName name="BExZMXH39OB0I43XEL3K11U3G9PM" localSheetId="7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hidden="1">#REF!</definedName>
    <definedName name="BExZMZQ3RBKDHT5GLFNLS52OSJA0" localSheetId="9" hidden="1">#REF!</definedName>
    <definedName name="BExZMZQ3RBKDHT5GLFNLS52OSJA0" localSheetId="6" hidden="1">#REF!</definedName>
    <definedName name="BExZMZQ3RBKDHT5GLFNLS52OSJA0" localSheetId="8" hidden="1">#REF!</definedName>
    <definedName name="BExZMZQ3RBKDHT5GLFNLS52OSJA0" localSheetId="10" hidden="1">#REF!</definedName>
    <definedName name="BExZMZQ3RBKDHT5GLFNLS52OSJA0" localSheetId="7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hidden="1">#REF!</definedName>
    <definedName name="BExZN2F7Y2J2L2LN5WZRG949MS4A" localSheetId="9" hidden="1">#REF!</definedName>
    <definedName name="BExZN2F7Y2J2L2LN5WZRG949MS4A" localSheetId="6" hidden="1">#REF!</definedName>
    <definedName name="BExZN2F7Y2J2L2LN5WZRG949MS4A" localSheetId="8" hidden="1">#REF!</definedName>
    <definedName name="BExZN2F7Y2J2L2LN5WZRG949MS4A" localSheetId="10" hidden="1">#REF!</definedName>
    <definedName name="BExZN2F7Y2J2L2LN5WZRG949MS4A" localSheetId="7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hidden="1">#REF!</definedName>
    <definedName name="BExZN847WUWKRYTZWG9TCQZJS3OL" localSheetId="9" hidden="1">#REF!</definedName>
    <definedName name="BExZN847WUWKRYTZWG9TCQZJS3OL" localSheetId="6" hidden="1">#REF!</definedName>
    <definedName name="BExZN847WUWKRYTZWG9TCQZJS3OL" localSheetId="8" hidden="1">#REF!</definedName>
    <definedName name="BExZN847WUWKRYTZWG9TCQZJS3OL" localSheetId="10" hidden="1">#REF!</definedName>
    <definedName name="BExZN847WUWKRYTZWG9TCQZJS3OL" localSheetId="7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hidden="1">#REF!</definedName>
    <definedName name="BExZNH3VISFF4NQI11BZDP5IQ7VG" localSheetId="9" hidden="1">#REF!</definedName>
    <definedName name="BExZNH3VISFF4NQI11BZDP5IQ7VG" localSheetId="6" hidden="1">#REF!</definedName>
    <definedName name="BExZNH3VISFF4NQI11BZDP5IQ7VG" localSheetId="8" hidden="1">#REF!</definedName>
    <definedName name="BExZNH3VISFF4NQI11BZDP5IQ7VG" localSheetId="10" hidden="1">#REF!</definedName>
    <definedName name="BExZNH3VISFF4NQI11BZDP5IQ7VG" localSheetId="7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hidden="1">#REF!</definedName>
    <definedName name="BExZNJYCFYVMAOI62GB2BABK1ELE" localSheetId="9" hidden="1">#REF!</definedName>
    <definedName name="BExZNJYCFYVMAOI62GB2BABK1ELE" localSheetId="6" hidden="1">#REF!</definedName>
    <definedName name="BExZNJYCFYVMAOI62GB2BABK1ELE" localSheetId="8" hidden="1">#REF!</definedName>
    <definedName name="BExZNJYCFYVMAOI62GB2BABK1ELE" localSheetId="10" hidden="1">#REF!</definedName>
    <definedName name="BExZNJYCFYVMAOI62GB2BABK1ELE" localSheetId="7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hidden="1">#REF!</definedName>
    <definedName name="BExZNV707LIU6Z5H6QI6H67LHTI1" localSheetId="9" hidden="1">#REF!</definedName>
    <definedName name="BExZNV707LIU6Z5H6QI6H67LHTI1" localSheetId="6" hidden="1">#REF!</definedName>
    <definedName name="BExZNV707LIU6Z5H6QI6H67LHTI1" localSheetId="8" hidden="1">#REF!</definedName>
    <definedName name="BExZNV707LIU6Z5H6QI6H67LHTI1" localSheetId="10" hidden="1">#REF!</definedName>
    <definedName name="BExZNV707LIU6Z5H6QI6H67LHTI1" localSheetId="7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hidden="1">#REF!</definedName>
    <definedName name="BExZNVCBKB930QQ9QW7KSGOZ0V1M" localSheetId="9" hidden="1">#REF!</definedName>
    <definedName name="BExZNVCBKB930QQ9QW7KSGOZ0V1M" localSheetId="6" hidden="1">#REF!</definedName>
    <definedName name="BExZNVCBKB930QQ9QW7KSGOZ0V1M" localSheetId="8" hidden="1">#REF!</definedName>
    <definedName name="BExZNVCBKB930QQ9QW7KSGOZ0V1M" localSheetId="10" hidden="1">#REF!</definedName>
    <definedName name="BExZNVCBKB930QQ9QW7KSGOZ0V1M" localSheetId="7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hidden="1">#REF!</definedName>
    <definedName name="BExZNW8QJ18X0RSGFDWAE9ZSDX39" localSheetId="9" hidden="1">#REF!</definedName>
    <definedName name="BExZNW8QJ18X0RSGFDWAE9ZSDX39" localSheetId="6" hidden="1">#REF!</definedName>
    <definedName name="BExZNW8QJ18X0RSGFDWAE9ZSDX39" localSheetId="8" hidden="1">#REF!</definedName>
    <definedName name="BExZNW8QJ18X0RSGFDWAE9ZSDX39" localSheetId="10" hidden="1">#REF!</definedName>
    <definedName name="BExZNW8QJ18X0RSGFDWAE9ZSDX39" localSheetId="7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hidden="1">#REF!</definedName>
    <definedName name="BExZNZDWRS6Q40L8OCWFEIVI0A1O" localSheetId="9" hidden="1">#REF!</definedName>
    <definedName name="BExZNZDWRS6Q40L8OCWFEIVI0A1O" localSheetId="6" hidden="1">#REF!</definedName>
    <definedName name="BExZNZDWRS6Q40L8OCWFEIVI0A1O" localSheetId="8" hidden="1">#REF!</definedName>
    <definedName name="BExZNZDWRS6Q40L8OCWFEIVI0A1O" localSheetId="10" hidden="1">#REF!</definedName>
    <definedName name="BExZNZDWRS6Q40L8OCWFEIVI0A1O" localSheetId="7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hidden="1">#REF!</definedName>
    <definedName name="BExZO532ZI7BQF6A9J5JU0K8HS3X" localSheetId="9" hidden="1">#REF!</definedName>
    <definedName name="BExZO532ZI7BQF6A9J5JU0K8HS3X" localSheetId="8" hidden="1">#REF!</definedName>
    <definedName name="BExZO532ZI7BQF6A9J5JU0K8HS3X" localSheetId="10" hidden="1">#REF!</definedName>
    <definedName name="BExZO532ZI7BQF6A9J5JU0K8HS3X" localSheetId="7" hidden="1">#REF!</definedName>
    <definedName name="BExZO532ZI7BQF6A9J5JU0K8HS3X" localSheetId="11" hidden="1">#REF!</definedName>
    <definedName name="BExZO532ZI7BQF6A9J5JU0K8HS3X" localSheetId="12" hidden="1">#REF!</definedName>
    <definedName name="BExZO532ZI7BQF6A9J5JU0K8HS3X" hidden="1">#REF!</definedName>
    <definedName name="BExZO8TVZX68PZ4ENQ8QOILK16OS" localSheetId="9" hidden="1">#REF!</definedName>
    <definedName name="BExZO8TVZX68PZ4ENQ8QOILK16OS" localSheetId="8" hidden="1">#REF!</definedName>
    <definedName name="BExZO8TVZX68PZ4ENQ8QOILK16OS" localSheetId="10" hidden="1">#REF!</definedName>
    <definedName name="BExZO8TVZX68PZ4ENQ8QOILK16OS" localSheetId="7" hidden="1">#REF!</definedName>
    <definedName name="BExZO8TVZX68PZ4ENQ8QOILK16OS" localSheetId="11" hidden="1">#REF!</definedName>
    <definedName name="BExZO8TVZX68PZ4ENQ8QOILK16OS" localSheetId="12" hidden="1">#REF!</definedName>
    <definedName name="BExZO8TVZX68PZ4ENQ8QOILK16OS" hidden="1">#REF!</definedName>
    <definedName name="BExZOAH4GDULQO35ZGF099VIFGNC" localSheetId="9" hidden="1">#REF!</definedName>
    <definedName name="BExZOAH4GDULQO35ZGF099VIFGNC" localSheetId="6" hidden="1">#REF!</definedName>
    <definedName name="BExZOAH4GDULQO35ZGF099VIFGNC" localSheetId="8" hidden="1">#REF!</definedName>
    <definedName name="BExZOAH4GDULQO35ZGF099VIFGNC" localSheetId="10" hidden="1">#REF!</definedName>
    <definedName name="BExZOAH4GDULQO35ZGF099VIFGNC" localSheetId="7" hidden="1">#REF!</definedName>
    <definedName name="BExZOAH4GDULQO35ZGF099VIFGNC" localSheetId="11" hidden="1">#REF!</definedName>
    <definedName name="BExZOAH4GDULQO35ZGF099VIFGNC" localSheetId="12" hidden="1">#REF!</definedName>
    <definedName name="BExZOAH4GDULQO35ZGF099VIFGNC" hidden="1">#REF!</definedName>
    <definedName name="BExZOBO9NYLGVJQ31LVQ9XS2ZT4N" localSheetId="9" hidden="1">#REF!</definedName>
    <definedName name="BExZOBO9NYLGVJQ31LVQ9XS2ZT4N" localSheetId="6" hidden="1">#REF!</definedName>
    <definedName name="BExZOBO9NYLGVJQ31LVQ9XS2ZT4N" localSheetId="8" hidden="1">#REF!</definedName>
    <definedName name="BExZOBO9NYLGVJQ31LVQ9XS2ZT4N" localSheetId="10" hidden="1">#REF!</definedName>
    <definedName name="BExZOBO9NYLGVJQ31LVQ9XS2ZT4N" localSheetId="7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hidden="1">#REF!</definedName>
    <definedName name="BExZOETNB1CJ3Y2RKLI1ZK0S8Z6H" localSheetId="9" hidden="1">#REF!</definedName>
    <definedName name="BExZOETNB1CJ3Y2RKLI1ZK0S8Z6H" localSheetId="6" hidden="1">#REF!</definedName>
    <definedName name="BExZOETNB1CJ3Y2RKLI1ZK0S8Z6H" localSheetId="8" hidden="1">#REF!</definedName>
    <definedName name="BExZOETNB1CJ3Y2RKLI1ZK0S8Z6H" localSheetId="10" hidden="1">#REF!</definedName>
    <definedName name="BExZOETNB1CJ3Y2RKLI1ZK0S8Z6H" localSheetId="7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hidden="1">#REF!</definedName>
    <definedName name="BExZOREMVSK4E5VSWM838KHUB8AI" localSheetId="9" hidden="1">#REF!</definedName>
    <definedName name="BExZOREMVSK4E5VSWM838KHUB8AI" localSheetId="6" hidden="1">#REF!</definedName>
    <definedName name="BExZOREMVSK4E5VSWM838KHUB8AI" localSheetId="8" hidden="1">#REF!</definedName>
    <definedName name="BExZOREMVSK4E5VSWM838KHUB8AI" localSheetId="10" hidden="1">#REF!</definedName>
    <definedName name="BExZOREMVSK4E5VSWM838KHUB8AI" localSheetId="7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hidden="1">#REF!</definedName>
    <definedName name="BExZOTCV19JJEJ1Y58F7UUQX3456" localSheetId="9" hidden="1">#REF!</definedName>
    <definedName name="BExZOTCV19JJEJ1Y58F7UUQX3456" localSheetId="8" hidden="1">#REF!</definedName>
    <definedName name="BExZOTCV19JJEJ1Y58F7UUQX3456" localSheetId="10" hidden="1">#REF!</definedName>
    <definedName name="BExZOTCV19JJEJ1Y58F7UUQX3456" localSheetId="7" hidden="1">#REF!</definedName>
    <definedName name="BExZOTCV19JJEJ1Y58F7UUQX3456" localSheetId="11" hidden="1">#REF!</definedName>
    <definedName name="BExZOTCV19JJEJ1Y58F7UUQX3456" localSheetId="12" hidden="1">#REF!</definedName>
    <definedName name="BExZOTCV19JJEJ1Y58F7UUQX3456" hidden="1">#REF!</definedName>
    <definedName name="BExZOVR745T5P1KS9NV2PXZPZVRG" localSheetId="9" hidden="1">#REF!</definedName>
    <definedName name="BExZOVR745T5P1KS9NV2PXZPZVRG" localSheetId="6" hidden="1">#REF!</definedName>
    <definedName name="BExZOVR745T5P1KS9NV2PXZPZVRG" localSheetId="8" hidden="1">#REF!</definedName>
    <definedName name="BExZOVR745T5P1KS9NV2PXZPZVRG" localSheetId="10" hidden="1">#REF!</definedName>
    <definedName name="BExZOVR745T5P1KS9NV2PXZPZVRG" localSheetId="7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hidden="1">#REF!</definedName>
    <definedName name="BExZOZSWGLSY2XYVRIS6VSNJDSGD" localSheetId="9" hidden="1">#REF!</definedName>
    <definedName name="BExZOZSWGLSY2XYVRIS6VSNJDSGD" localSheetId="6" hidden="1">#REF!</definedName>
    <definedName name="BExZOZSWGLSY2XYVRIS6VSNJDSGD" localSheetId="8" hidden="1">#REF!</definedName>
    <definedName name="BExZOZSWGLSY2XYVRIS6VSNJDSGD" localSheetId="10" hidden="1">#REF!</definedName>
    <definedName name="BExZOZSWGLSY2XYVRIS6VSNJDSGD" localSheetId="7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hidden="1">#REF!</definedName>
    <definedName name="BExZP7AIJKLM6C6CSUIIFAHFBNX2" localSheetId="9" hidden="1">#REF!</definedName>
    <definedName name="BExZP7AIJKLM6C6CSUIIFAHFBNX2" localSheetId="6" hidden="1">#REF!</definedName>
    <definedName name="BExZP7AIJKLM6C6CSUIIFAHFBNX2" localSheetId="8" hidden="1">#REF!</definedName>
    <definedName name="BExZP7AIJKLM6C6CSUIIFAHFBNX2" localSheetId="10" hidden="1">#REF!</definedName>
    <definedName name="BExZP7AIJKLM6C6CSUIIFAHFBNX2" localSheetId="7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hidden="1">#REF!</definedName>
    <definedName name="BExZPC8M5K7Q2UCY7H5XZLIGR6BZ" localSheetId="9" hidden="1">#REF!</definedName>
    <definedName name="BExZPC8M5K7Q2UCY7H5XZLIGR6BZ" localSheetId="8" hidden="1">#REF!</definedName>
    <definedName name="BExZPC8M5K7Q2UCY7H5XZLIGR6BZ" localSheetId="10" hidden="1">#REF!</definedName>
    <definedName name="BExZPC8M5K7Q2UCY7H5XZLIGR6BZ" localSheetId="7" hidden="1">#REF!</definedName>
    <definedName name="BExZPC8M5K7Q2UCY7H5XZLIGR6BZ" localSheetId="11" hidden="1">#REF!</definedName>
    <definedName name="BExZPC8M5K7Q2UCY7H5XZLIGR6BZ" localSheetId="12" hidden="1">#REF!</definedName>
    <definedName name="BExZPC8M5K7Q2UCY7H5XZLIGR6BZ" hidden="1">#REF!</definedName>
    <definedName name="BExZPQ0XY507N8FJMVPKCTK8HC9H" localSheetId="9" hidden="1">#REF!</definedName>
    <definedName name="BExZPQ0XY507N8FJMVPKCTK8HC9H" localSheetId="6" hidden="1">#REF!</definedName>
    <definedName name="BExZPQ0XY507N8FJMVPKCTK8HC9H" localSheetId="8" hidden="1">#REF!</definedName>
    <definedName name="BExZPQ0XY507N8FJMVPKCTK8HC9H" localSheetId="10" hidden="1">#REF!</definedName>
    <definedName name="BExZPQ0XY507N8FJMVPKCTK8HC9H" localSheetId="7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hidden="1">#REF!</definedName>
    <definedName name="BExZQ37OVBR25U32CO2YYVPZOMR5" localSheetId="9" hidden="1">#REF!</definedName>
    <definedName name="BExZQ37OVBR25U32CO2YYVPZOMR5" localSheetId="6" hidden="1">#REF!</definedName>
    <definedName name="BExZQ37OVBR25U32CO2YYVPZOMR5" localSheetId="8" hidden="1">#REF!</definedName>
    <definedName name="BExZQ37OVBR25U32CO2YYVPZOMR5" localSheetId="10" hidden="1">#REF!</definedName>
    <definedName name="BExZQ37OVBR25U32CO2YYVPZOMR5" localSheetId="7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hidden="1">#REF!</definedName>
    <definedName name="BExZQ3NT7H06VO0AR48WHZULZB93" localSheetId="9" hidden="1">#REF!</definedName>
    <definedName name="BExZQ3NT7H06VO0AR48WHZULZB93" localSheetId="6" hidden="1">#REF!</definedName>
    <definedName name="BExZQ3NT7H06VO0AR48WHZULZB93" localSheetId="8" hidden="1">#REF!</definedName>
    <definedName name="BExZQ3NT7H06VO0AR48WHZULZB93" localSheetId="10" hidden="1">#REF!</definedName>
    <definedName name="BExZQ3NT7H06VO0AR48WHZULZB93" localSheetId="7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hidden="1">#REF!</definedName>
    <definedName name="BExZQ7PJU07SEJMDX18U9YVDC2GU" localSheetId="9" hidden="1">#REF!</definedName>
    <definedName name="BExZQ7PJU07SEJMDX18U9YVDC2GU" localSheetId="6" hidden="1">#REF!</definedName>
    <definedName name="BExZQ7PJU07SEJMDX18U9YVDC2GU" localSheetId="8" hidden="1">#REF!</definedName>
    <definedName name="BExZQ7PJU07SEJMDX18U9YVDC2GU" localSheetId="10" hidden="1">#REF!</definedName>
    <definedName name="BExZQ7PJU07SEJMDX18U9YVDC2GU" localSheetId="7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hidden="1">#REF!</definedName>
    <definedName name="BExZQIHTGHK7OOI2Y2PN3JYBY82I" localSheetId="9" hidden="1">#REF!</definedName>
    <definedName name="BExZQIHTGHK7OOI2Y2PN3JYBY82I" localSheetId="6" hidden="1">#REF!</definedName>
    <definedName name="BExZQIHTGHK7OOI2Y2PN3JYBY82I" localSheetId="8" hidden="1">#REF!</definedName>
    <definedName name="BExZQIHTGHK7OOI2Y2PN3JYBY82I" localSheetId="10" hidden="1">#REF!</definedName>
    <definedName name="BExZQIHTGHK7OOI2Y2PN3JYBY82I" localSheetId="7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hidden="1">#REF!</definedName>
    <definedName name="BExZQJJMGU5MHQOILGXGJPAQI5XI" localSheetId="9" hidden="1">#REF!</definedName>
    <definedName name="BExZQJJMGU5MHQOILGXGJPAQI5XI" localSheetId="6" hidden="1">#REF!</definedName>
    <definedName name="BExZQJJMGU5MHQOILGXGJPAQI5XI" localSheetId="8" hidden="1">#REF!</definedName>
    <definedName name="BExZQJJMGU5MHQOILGXGJPAQI5XI" localSheetId="10" hidden="1">#REF!</definedName>
    <definedName name="BExZQJJMGU5MHQOILGXGJPAQI5XI" localSheetId="7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hidden="1">#REF!</definedName>
    <definedName name="BExZQP3CUHU0IRXBVRJLP1KYRDVE" localSheetId="9" hidden="1">#REF!</definedName>
    <definedName name="BExZQP3CUHU0IRXBVRJLP1KYRDVE" localSheetId="6" hidden="1">#REF!</definedName>
    <definedName name="BExZQP3CUHU0IRXBVRJLP1KYRDVE" localSheetId="8" hidden="1">#REF!</definedName>
    <definedName name="BExZQP3CUHU0IRXBVRJLP1KYRDVE" localSheetId="10" hidden="1">#REF!</definedName>
    <definedName name="BExZQP3CUHU0IRXBVRJLP1KYRDVE" localSheetId="7" hidden="1">#REF!</definedName>
    <definedName name="BExZQP3CUHU0IRXBVRJLP1KYRDVE" localSheetId="11" hidden="1">#REF!</definedName>
    <definedName name="BExZQP3CUHU0IRXBVRJLP1KYRDVE" localSheetId="12" hidden="1">#REF!</definedName>
    <definedName name="BExZQP3CUHU0IRXBVRJLP1KYRDVE" hidden="1">#REF!</definedName>
    <definedName name="BExZQRHGZ7WP7RQ2CX0H6W1CIP9U" localSheetId="9" hidden="1">#REF!</definedName>
    <definedName name="BExZQRHGZ7WP7RQ2CX0H6W1CIP9U" localSheetId="8" hidden="1">#REF!</definedName>
    <definedName name="BExZQRHGZ7WP7RQ2CX0H6W1CIP9U" localSheetId="10" hidden="1">#REF!</definedName>
    <definedName name="BExZQRHGZ7WP7RQ2CX0H6W1CIP9U" localSheetId="7" hidden="1">#REF!</definedName>
    <definedName name="BExZQRHGZ7WP7RQ2CX0H6W1CIP9U" localSheetId="11" hidden="1">#REF!</definedName>
    <definedName name="BExZQRHGZ7WP7RQ2CX0H6W1CIP9U" localSheetId="12" hidden="1">#REF!</definedName>
    <definedName name="BExZQRHGZ7WP7RQ2CX0H6W1CIP9U" hidden="1">#REF!</definedName>
    <definedName name="BExZQWFMANQLA8Z37ZECN1VLXVSB" localSheetId="9" hidden="1">#REF!</definedName>
    <definedName name="BExZQWFMANQLA8Z37ZECN1VLXVSB" localSheetId="8" hidden="1">#REF!</definedName>
    <definedName name="BExZQWFMANQLA8Z37ZECN1VLXVSB" localSheetId="10" hidden="1">#REF!</definedName>
    <definedName name="BExZQWFMANQLA8Z37ZECN1VLXVSB" localSheetId="7" hidden="1">#REF!</definedName>
    <definedName name="BExZQWFMANQLA8Z37ZECN1VLXVSB" localSheetId="11" hidden="1">#REF!</definedName>
    <definedName name="BExZQWFMANQLA8Z37ZECN1VLXVSB" localSheetId="12" hidden="1">#REF!</definedName>
    <definedName name="BExZQWFMANQLA8Z37ZECN1VLXVSB" hidden="1">#REF!</definedName>
    <definedName name="BExZQXBYEBN28QUH1KOVW6KKA5UM" localSheetId="9" hidden="1">#REF!</definedName>
    <definedName name="BExZQXBYEBN28QUH1KOVW6KKA5UM" localSheetId="6" hidden="1">#REF!</definedName>
    <definedName name="BExZQXBYEBN28QUH1KOVW6KKA5UM" localSheetId="8" hidden="1">#REF!</definedName>
    <definedName name="BExZQXBYEBN28QUH1KOVW6KKA5UM" localSheetId="10" hidden="1">#REF!</definedName>
    <definedName name="BExZQXBYEBN28QUH1KOVW6KKA5UM" localSheetId="7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hidden="1">#REF!</definedName>
    <definedName name="BExZQZKT146WEN8FTVZ7Y5TSB8L5" localSheetId="9" hidden="1">#REF!</definedName>
    <definedName name="BExZQZKT146WEN8FTVZ7Y5TSB8L5" localSheetId="6" hidden="1">#REF!</definedName>
    <definedName name="BExZQZKT146WEN8FTVZ7Y5TSB8L5" localSheetId="8" hidden="1">#REF!</definedName>
    <definedName name="BExZQZKT146WEN8FTVZ7Y5TSB8L5" localSheetId="10" hidden="1">#REF!</definedName>
    <definedName name="BExZQZKT146WEN8FTVZ7Y5TSB8L5" localSheetId="7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hidden="1">#REF!</definedName>
    <definedName name="BExZR485AKBH93YZ08CMUC3WROED" localSheetId="9" hidden="1">#REF!</definedName>
    <definedName name="BExZR485AKBH93YZ08CMUC3WROED" localSheetId="6" hidden="1">#REF!</definedName>
    <definedName name="BExZR485AKBH93YZ08CMUC3WROED" localSheetId="8" hidden="1">#REF!</definedName>
    <definedName name="BExZR485AKBH93YZ08CMUC3WROED" localSheetId="10" hidden="1">#REF!</definedName>
    <definedName name="BExZR485AKBH93YZ08CMUC3WROED" localSheetId="7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hidden="1">#REF!</definedName>
    <definedName name="BExZR7TL98P2PPUVGIZYR5873DWW" localSheetId="9" hidden="1">#REF!</definedName>
    <definedName name="BExZR7TL98P2PPUVGIZYR5873DWW" localSheetId="6" hidden="1">#REF!</definedName>
    <definedName name="BExZR7TL98P2PPUVGIZYR5873DWW" localSheetId="8" hidden="1">#REF!</definedName>
    <definedName name="BExZR7TL98P2PPUVGIZYR5873DWW" localSheetId="10" hidden="1">#REF!</definedName>
    <definedName name="BExZR7TL98P2PPUVGIZYR5873DWW" localSheetId="7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hidden="1">#REF!</definedName>
    <definedName name="BExZRGD1603X5ACFALUUDKCD7X48" localSheetId="9" hidden="1">#REF!</definedName>
    <definedName name="BExZRGD1603X5ACFALUUDKCD7X48" localSheetId="6" hidden="1">#REF!</definedName>
    <definedName name="BExZRGD1603X5ACFALUUDKCD7X48" localSheetId="8" hidden="1">#REF!</definedName>
    <definedName name="BExZRGD1603X5ACFALUUDKCD7X48" localSheetId="10" hidden="1">#REF!</definedName>
    <definedName name="BExZRGD1603X5ACFALUUDKCD7X48" localSheetId="7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hidden="1">#REF!</definedName>
    <definedName name="BExZRP1X6UVLN1UOLHH5VF4STP1O" localSheetId="9" hidden="1">#REF!</definedName>
    <definedName name="BExZRP1X6UVLN1UOLHH5VF4STP1O" localSheetId="6" hidden="1">#REF!</definedName>
    <definedName name="BExZRP1X6UVLN1UOLHH5VF4STP1O" localSheetId="8" hidden="1">#REF!</definedName>
    <definedName name="BExZRP1X6UVLN1UOLHH5VF4STP1O" localSheetId="10" hidden="1">#REF!</definedName>
    <definedName name="BExZRP1X6UVLN1UOLHH5VF4STP1O" localSheetId="7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hidden="1">#REF!</definedName>
    <definedName name="BExZRQ930U6OCYNV00CH5I0Q4LPE" localSheetId="9" hidden="1">#REF!</definedName>
    <definedName name="BExZRQ930U6OCYNV00CH5I0Q4LPE" localSheetId="6" hidden="1">#REF!</definedName>
    <definedName name="BExZRQ930U6OCYNV00CH5I0Q4LPE" localSheetId="8" hidden="1">#REF!</definedName>
    <definedName name="BExZRQ930U6OCYNV00CH5I0Q4LPE" localSheetId="10" hidden="1">#REF!</definedName>
    <definedName name="BExZRQ930U6OCYNV00CH5I0Q4LPE" localSheetId="7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hidden="1">#REF!</definedName>
    <definedName name="BExZRW8W514W8OZ72YBONYJ64GXF" localSheetId="9" hidden="1">#REF!</definedName>
    <definedName name="BExZRW8W514W8OZ72YBONYJ64GXF" localSheetId="6" hidden="1">#REF!</definedName>
    <definedName name="BExZRW8W514W8OZ72YBONYJ64GXF" localSheetId="8" hidden="1">#REF!</definedName>
    <definedName name="BExZRW8W514W8OZ72YBONYJ64GXF" localSheetId="10" hidden="1">#REF!</definedName>
    <definedName name="BExZRW8W514W8OZ72YBONYJ64GXF" localSheetId="7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hidden="1">#REF!</definedName>
    <definedName name="BExZRWJP2BUVFJPO8U8ATQEP0LZU" localSheetId="9" hidden="1">#REF!</definedName>
    <definedName name="BExZRWJP2BUVFJPO8U8ATQEP0LZU" localSheetId="6" hidden="1">#REF!</definedName>
    <definedName name="BExZRWJP2BUVFJPO8U8ATQEP0LZU" localSheetId="8" hidden="1">#REF!</definedName>
    <definedName name="BExZRWJP2BUVFJPO8U8ATQEP0LZU" localSheetId="10" hidden="1">#REF!</definedName>
    <definedName name="BExZRWJP2BUVFJPO8U8ATQEP0LZU" localSheetId="7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hidden="1">#REF!</definedName>
    <definedName name="BExZRZUBL5A1WH7YZJXBZG8HPWC7" localSheetId="9" hidden="1">#REF!</definedName>
    <definedName name="BExZRZUBL5A1WH7YZJXBZG8HPWC7" localSheetId="8" hidden="1">#REF!</definedName>
    <definedName name="BExZRZUBL5A1WH7YZJXBZG8HPWC7" localSheetId="10" hidden="1">#REF!</definedName>
    <definedName name="BExZRZUBL5A1WH7YZJXBZG8HPWC7" localSheetId="7" hidden="1">#REF!</definedName>
    <definedName name="BExZRZUBL5A1WH7YZJXBZG8HPWC7" localSheetId="11" hidden="1">#REF!</definedName>
    <definedName name="BExZRZUBL5A1WH7YZJXBZG8HPWC7" localSheetId="12" hidden="1">#REF!</definedName>
    <definedName name="BExZRZUBL5A1WH7YZJXBZG8HPWC7" hidden="1">#REF!</definedName>
    <definedName name="BExZSD14AZGXB1I4H73PZY0TKWV1" localSheetId="9" hidden="1">#REF!</definedName>
    <definedName name="BExZSD14AZGXB1I4H73PZY0TKWV1" localSheetId="8" hidden="1">#REF!</definedName>
    <definedName name="BExZSD14AZGXB1I4H73PZY0TKWV1" localSheetId="10" hidden="1">#REF!</definedName>
    <definedName name="BExZSD14AZGXB1I4H73PZY0TKWV1" localSheetId="7" hidden="1">#REF!</definedName>
    <definedName name="BExZSD14AZGXB1I4H73PZY0TKWV1" localSheetId="11" hidden="1">#REF!</definedName>
    <definedName name="BExZSD14AZGXB1I4H73PZY0TKWV1" localSheetId="12" hidden="1">#REF!</definedName>
    <definedName name="BExZSD14AZGXB1I4H73PZY0TKWV1" hidden="1">#REF!</definedName>
    <definedName name="BExZSI9USDLZAN8LI8M4YYQL24GZ" localSheetId="9" hidden="1">#REF!</definedName>
    <definedName name="BExZSI9USDLZAN8LI8M4YYQL24GZ" localSheetId="6" hidden="1">#REF!</definedName>
    <definedName name="BExZSI9USDLZAN8LI8M4YYQL24GZ" localSheetId="8" hidden="1">#REF!</definedName>
    <definedName name="BExZSI9USDLZAN8LI8M4YYQL24GZ" localSheetId="10" hidden="1">#REF!</definedName>
    <definedName name="BExZSI9USDLZAN8LI8M4YYQL24GZ" localSheetId="7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hidden="1">#REF!</definedName>
    <definedName name="BExZSS0LA2JY4ZLJ1Z5YCMLJJZCH" localSheetId="9" hidden="1">#REF!</definedName>
    <definedName name="BExZSS0LA2JY4ZLJ1Z5YCMLJJZCH" localSheetId="6" hidden="1">#REF!</definedName>
    <definedName name="BExZSS0LA2JY4ZLJ1Z5YCMLJJZCH" localSheetId="8" hidden="1">#REF!</definedName>
    <definedName name="BExZSS0LA2JY4ZLJ1Z5YCMLJJZCH" localSheetId="10" hidden="1">#REF!</definedName>
    <definedName name="BExZSS0LA2JY4ZLJ1Z5YCMLJJZCH" localSheetId="7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hidden="1">#REF!</definedName>
    <definedName name="BExZT394ULBLT8EUHBM7KV741HQI" localSheetId="9" hidden="1">#REF!</definedName>
    <definedName name="BExZT394ULBLT8EUHBM7KV741HQI" localSheetId="8" hidden="1">#REF!</definedName>
    <definedName name="BExZT394ULBLT8EUHBM7KV741HQI" localSheetId="10" hidden="1">#REF!</definedName>
    <definedName name="BExZT394ULBLT8EUHBM7KV741HQI" localSheetId="7" hidden="1">#REF!</definedName>
    <definedName name="BExZT394ULBLT8EUHBM7KV741HQI" localSheetId="11" hidden="1">#REF!</definedName>
    <definedName name="BExZT394ULBLT8EUHBM7KV741HQI" localSheetId="12" hidden="1">#REF!</definedName>
    <definedName name="BExZT394ULBLT8EUHBM7KV741HQI" hidden="1">#REF!</definedName>
    <definedName name="BExZTAQV2QVSZY5Y3VCCWUBSBW9P" localSheetId="9" hidden="1">#REF!</definedName>
    <definedName name="BExZTAQV2QVSZY5Y3VCCWUBSBW9P" localSheetId="6" hidden="1">#REF!</definedName>
    <definedName name="BExZTAQV2QVSZY5Y3VCCWUBSBW9P" localSheetId="8" hidden="1">#REF!</definedName>
    <definedName name="BExZTAQV2QVSZY5Y3VCCWUBSBW9P" localSheetId="10" hidden="1">#REF!</definedName>
    <definedName name="BExZTAQV2QVSZY5Y3VCCWUBSBW9P" localSheetId="7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hidden="1">#REF!</definedName>
    <definedName name="BExZTHSI2FX56PWRSNX9H5EWTZFO" localSheetId="9" hidden="1">#REF!</definedName>
    <definedName name="BExZTHSI2FX56PWRSNX9H5EWTZFO" localSheetId="6" hidden="1">#REF!</definedName>
    <definedName name="BExZTHSI2FX56PWRSNX9H5EWTZFO" localSheetId="8" hidden="1">#REF!</definedName>
    <definedName name="BExZTHSI2FX56PWRSNX9H5EWTZFO" localSheetId="10" hidden="1">#REF!</definedName>
    <definedName name="BExZTHSI2FX56PWRSNX9H5EWTZFO" localSheetId="7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hidden="1">#REF!</definedName>
    <definedName name="BExZTJL3HVBFY139H6CJHEQCT1EL" localSheetId="9" hidden="1">#REF!</definedName>
    <definedName name="BExZTJL3HVBFY139H6CJHEQCT1EL" localSheetId="6" hidden="1">#REF!</definedName>
    <definedName name="BExZTJL3HVBFY139H6CJHEQCT1EL" localSheetId="8" hidden="1">#REF!</definedName>
    <definedName name="BExZTJL3HVBFY139H6CJHEQCT1EL" localSheetId="10" hidden="1">#REF!</definedName>
    <definedName name="BExZTJL3HVBFY139H6CJHEQCT1EL" localSheetId="7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hidden="1">#REF!</definedName>
    <definedName name="BExZTLOL8OPABZI453E0KVNA1GJS" localSheetId="9" hidden="1">#REF!</definedName>
    <definedName name="BExZTLOL8OPABZI453E0KVNA1GJS" localSheetId="6" hidden="1">#REF!</definedName>
    <definedName name="BExZTLOL8OPABZI453E0KVNA1GJS" localSheetId="8" hidden="1">#REF!</definedName>
    <definedName name="BExZTLOL8OPABZI453E0KVNA1GJS" localSheetId="10" hidden="1">#REF!</definedName>
    <definedName name="BExZTLOL8OPABZI453E0KVNA1GJS" localSheetId="7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hidden="1">#REF!</definedName>
    <definedName name="BExZTT6J3X0TOX0ZY6YPLUVMCW9X" localSheetId="9" hidden="1">#REF!</definedName>
    <definedName name="BExZTT6J3X0TOX0ZY6YPLUVMCW9X" localSheetId="6" hidden="1">#REF!</definedName>
    <definedName name="BExZTT6J3X0TOX0ZY6YPLUVMCW9X" localSheetId="8" hidden="1">#REF!</definedName>
    <definedName name="BExZTT6J3X0TOX0ZY6YPLUVMCW9X" localSheetId="10" hidden="1">#REF!</definedName>
    <definedName name="BExZTT6J3X0TOX0ZY6YPLUVMCW9X" localSheetId="7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hidden="1">#REF!</definedName>
    <definedName name="BExZTW6ECBRA0BBITWBQ8R93RMCL" localSheetId="9" hidden="1">#REF!</definedName>
    <definedName name="BExZTW6ECBRA0BBITWBQ8R93RMCL" localSheetId="6" hidden="1">#REF!</definedName>
    <definedName name="BExZTW6ECBRA0BBITWBQ8R93RMCL" localSheetId="8" hidden="1">#REF!</definedName>
    <definedName name="BExZTW6ECBRA0BBITWBQ8R93RMCL" localSheetId="10" hidden="1">#REF!</definedName>
    <definedName name="BExZTW6ECBRA0BBITWBQ8R93RMCL" localSheetId="7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hidden="1">#REF!</definedName>
    <definedName name="BExZU2BHYAOKSCBM3C5014ZF6IXS" localSheetId="9" hidden="1">#REF!</definedName>
    <definedName name="BExZU2BHYAOKSCBM3C5014ZF6IXS" localSheetId="6" hidden="1">#REF!</definedName>
    <definedName name="BExZU2BHYAOKSCBM3C5014ZF6IXS" localSheetId="8" hidden="1">#REF!</definedName>
    <definedName name="BExZU2BHYAOKSCBM3C5014ZF6IXS" localSheetId="10" hidden="1">#REF!</definedName>
    <definedName name="BExZU2BHYAOKSCBM3C5014ZF6IXS" localSheetId="7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hidden="1">#REF!</definedName>
    <definedName name="BExZU2RMJTXOCS0ROPMYPE6WTD87" localSheetId="9" hidden="1">#REF!</definedName>
    <definedName name="BExZU2RMJTXOCS0ROPMYPE6WTD87" localSheetId="6" hidden="1">#REF!</definedName>
    <definedName name="BExZU2RMJTXOCS0ROPMYPE6WTD87" localSheetId="8" hidden="1">#REF!</definedName>
    <definedName name="BExZU2RMJTXOCS0ROPMYPE6WTD87" localSheetId="10" hidden="1">#REF!</definedName>
    <definedName name="BExZU2RMJTXOCS0ROPMYPE6WTD87" localSheetId="7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hidden="1">#REF!</definedName>
    <definedName name="BExZUF7G8FENTJKH9R1XUWXM6CWD" localSheetId="9" hidden="1">#REF!</definedName>
    <definedName name="BExZUF7G8FENTJKH9R1XUWXM6CWD" localSheetId="6" hidden="1">#REF!</definedName>
    <definedName name="BExZUF7G8FENTJKH9R1XUWXM6CWD" localSheetId="8" hidden="1">#REF!</definedName>
    <definedName name="BExZUF7G8FENTJKH9R1XUWXM6CWD" localSheetId="10" hidden="1">#REF!</definedName>
    <definedName name="BExZUF7G8FENTJKH9R1XUWXM6CWD" localSheetId="7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hidden="1">#REF!</definedName>
    <definedName name="BExZUHWEEZO4WXP5DG5P4U6A70KN" localSheetId="9" hidden="1">#REF!</definedName>
    <definedName name="BExZUHWEEZO4WXP5DG5P4U6A70KN" localSheetId="8" hidden="1">#REF!</definedName>
    <definedName name="BExZUHWEEZO4WXP5DG5P4U6A70KN" localSheetId="10" hidden="1">#REF!</definedName>
    <definedName name="BExZUHWEEZO4WXP5DG5P4U6A70KN" localSheetId="7" hidden="1">#REF!</definedName>
    <definedName name="BExZUHWEEZO4WXP5DG5P4U6A70KN" localSheetId="11" hidden="1">#REF!</definedName>
    <definedName name="BExZUHWEEZO4WXP5DG5P4U6A70KN" localSheetId="12" hidden="1">#REF!</definedName>
    <definedName name="BExZUHWEEZO4WXP5DG5P4U6A70KN" hidden="1">#REF!</definedName>
    <definedName name="BExZUNARUJBIZ08VCAV3GEVBIR3D" localSheetId="9" hidden="1">#REF!</definedName>
    <definedName name="BExZUNARUJBIZ08VCAV3GEVBIR3D" localSheetId="6" hidden="1">#REF!</definedName>
    <definedName name="BExZUNARUJBIZ08VCAV3GEVBIR3D" localSheetId="8" hidden="1">#REF!</definedName>
    <definedName name="BExZUNARUJBIZ08VCAV3GEVBIR3D" localSheetId="10" hidden="1">#REF!</definedName>
    <definedName name="BExZUNARUJBIZ08VCAV3GEVBIR3D" localSheetId="7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hidden="1">#REF!</definedName>
    <definedName name="BExZUSZT5496UMBP4LFSLTR1GVEW" localSheetId="9" hidden="1">#REF!</definedName>
    <definedName name="BExZUSZT5496UMBP4LFSLTR1GVEW" localSheetId="6" hidden="1">#REF!</definedName>
    <definedName name="BExZUSZT5496UMBP4LFSLTR1GVEW" localSheetId="8" hidden="1">#REF!</definedName>
    <definedName name="BExZUSZT5496UMBP4LFSLTR1GVEW" localSheetId="10" hidden="1">#REF!</definedName>
    <definedName name="BExZUSZT5496UMBP4LFSLTR1GVEW" localSheetId="7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hidden="1">#REF!</definedName>
    <definedName name="BExZUT54340I38GVCV79EL116WR0" localSheetId="9" hidden="1">#REF!</definedName>
    <definedName name="BExZUT54340I38GVCV79EL116WR0" localSheetId="6" hidden="1">#REF!</definedName>
    <definedName name="BExZUT54340I38GVCV79EL116WR0" localSheetId="8" hidden="1">#REF!</definedName>
    <definedName name="BExZUT54340I38GVCV79EL116WR0" localSheetId="10" hidden="1">#REF!</definedName>
    <definedName name="BExZUT54340I38GVCV79EL116WR0" localSheetId="7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hidden="1">#REF!</definedName>
    <definedName name="BExZUYDULCX65H9OZ9JHPBNKF3MI" localSheetId="9" hidden="1">#REF!</definedName>
    <definedName name="BExZUYDULCX65H9OZ9JHPBNKF3MI" localSheetId="6" hidden="1">#REF!</definedName>
    <definedName name="BExZUYDULCX65H9OZ9JHPBNKF3MI" localSheetId="8" hidden="1">#REF!</definedName>
    <definedName name="BExZUYDULCX65H9OZ9JHPBNKF3MI" localSheetId="10" hidden="1">#REF!</definedName>
    <definedName name="BExZUYDULCX65H9OZ9JHPBNKF3MI" localSheetId="7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hidden="1">#REF!</definedName>
    <definedName name="BExZV2QD5ZDK3AGDRULLA7JB46C3" localSheetId="9" hidden="1">#REF!</definedName>
    <definedName name="BExZV2QD5ZDK3AGDRULLA7JB46C3" localSheetId="6" hidden="1">#REF!</definedName>
    <definedName name="BExZV2QD5ZDK3AGDRULLA7JB46C3" localSheetId="8" hidden="1">#REF!</definedName>
    <definedName name="BExZV2QD5ZDK3AGDRULLA7JB46C3" localSheetId="10" hidden="1">#REF!</definedName>
    <definedName name="BExZV2QD5ZDK3AGDRULLA7JB46C3" localSheetId="7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hidden="1">#REF!</definedName>
    <definedName name="BExZV6BT23LNC2E6HR6HT1BC5R77" localSheetId="9" hidden="1">#REF!</definedName>
    <definedName name="BExZV6BT23LNC2E6HR6HT1BC5R77" localSheetId="8" hidden="1">#REF!</definedName>
    <definedName name="BExZV6BT23LNC2E6HR6HT1BC5R77" localSheetId="10" hidden="1">#REF!</definedName>
    <definedName name="BExZV6BT23LNC2E6HR6HT1BC5R77" localSheetId="7" hidden="1">#REF!</definedName>
    <definedName name="BExZV6BT23LNC2E6HR6HT1BC5R77" localSheetId="11" hidden="1">#REF!</definedName>
    <definedName name="BExZV6BT23LNC2E6HR6HT1BC5R77" localSheetId="12" hidden="1">#REF!</definedName>
    <definedName name="BExZV6BT23LNC2E6HR6HT1BC5R77" hidden="1">#REF!</definedName>
    <definedName name="BExZVBQ29OM0V8XAL3HL0JIM0MMU" localSheetId="9" hidden="1">#REF!</definedName>
    <definedName name="BExZVBQ29OM0V8XAL3HL0JIM0MMU" localSheetId="6" hidden="1">#REF!</definedName>
    <definedName name="BExZVBQ29OM0V8XAL3HL0JIM0MMU" localSheetId="8" hidden="1">#REF!</definedName>
    <definedName name="BExZVBQ29OM0V8XAL3HL0JIM0MMU" localSheetId="10" hidden="1">#REF!</definedName>
    <definedName name="BExZVBQ29OM0V8XAL3HL0JIM0MMU" localSheetId="7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hidden="1">#REF!</definedName>
    <definedName name="BExZVBQ3B8IIQW88DDLAW5BA4PL4" localSheetId="9" hidden="1">#REF!</definedName>
    <definedName name="BExZVBQ3B8IIQW88DDLAW5BA4PL4" localSheetId="6" hidden="1">#REF!</definedName>
    <definedName name="BExZVBQ3B8IIQW88DDLAW5BA4PL4" localSheetId="8" hidden="1">#REF!</definedName>
    <definedName name="BExZVBQ3B8IIQW88DDLAW5BA4PL4" localSheetId="10" hidden="1">#REF!</definedName>
    <definedName name="BExZVBQ3B8IIQW88DDLAW5BA4PL4" localSheetId="7" hidden="1">#REF!</definedName>
    <definedName name="BExZVBQ3B8IIQW88DDLAW5BA4PL4" localSheetId="11" hidden="1">#REF!</definedName>
    <definedName name="BExZVBQ3B8IIQW88DDLAW5BA4PL4" localSheetId="12" hidden="1">#REF!</definedName>
    <definedName name="BExZVBQ3B8IIQW88DDLAW5BA4PL4" hidden="1">#REF!</definedName>
    <definedName name="BExZVLM4T9ORS4ZWHME46U4Q103C" localSheetId="9" hidden="1">#REF!</definedName>
    <definedName name="BExZVLM4T9ORS4ZWHME46U4Q103C" localSheetId="6" hidden="1">#REF!</definedName>
    <definedName name="BExZVLM4T9ORS4ZWHME46U4Q103C" localSheetId="8" hidden="1">#REF!</definedName>
    <definedName name="BExZVLM4T9ORS4ZWHME46U4Q103C" localSheetId="10" hidden="1">#REF!</definedName>
    <definedName name="BExZVLM4T9ORS4ZWHME46U4Q103C" localSheetId="7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hidden="1">#REF!</definedName>
    <definedName name="BExZVM7OZWPPRH5YQW50EYMMIW1A" localSheetId="9" hidden="1">#REF!</definedName>
    <definedName name="BExZVM7OZWPPRH5YQW50EYMMIW1A" localSheetId="6" hidden="1">#REF!</definedName>
    <definedName name="BExZVM7OZWPPRH5YQW50EYMMIW1A" localSheetId="8" hidden="1">#REF!</definedName>
    <definedName name="BExZVM7OZWPPRH5YQW50EYMMIW1A" localSheetId="10" hidden="1">#REF!</definedName>
    <definedName name="BExZVM7OZWPPRH5YQW50EYMMIW1A" localSheetId="7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hidden="1">#REF!</definedName>
    <definedName name="BExZVP7KJEUGEZ1AZ15Z29XW6KAH" hidden="1">'[2]Reco Sheet for Fcast'!$I$7:$J$7</definedName>
    <definedName name="BExZVPYGX2C5OSHMZ6F0KBKZ6B1S" localSheetId="9" hidden="1">#REF!</definedName>
    <definedName name="BExZVPYGX2C5OSHMZ6F0KBKZ6B1S" localSheetId="6" hidden="1">#REF!</definedName>
    <definedName name="BExZVPYGX2C5OSHMZ6F0KBKZ6B1S" localSheetId="8" hidden="1">#REF!</definedName>
    <definedName name="BExZVPYGX2C5OSHMZ6F0KBKZ6B1S" localSheetId="10" hidden="1">#REF!</definedName>
    <definedName name="BExZVPYGX2C5OSHMZ6F0KBKZ6B1S" localSheetId="7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hidden="1">#REF!</definedName>
    <definedName name="BExZW5UARC8W9AQNLJX2I5WQWS5F" localSheetId="9" hidden="1">#REF!</definedName>
    <definedName name="BExZW5UARC8W9AQNLJX2I5WQWS5F" localSheetId="6" hidden="1">#REF!</definedName>
    <definedName name="BExZW5UARC8W9AQNLJX2I5WQWS5F" localSheetId="8" hidden="1">#REF!</definedName>
    <definedName name="BExZW5UARC8W9AQNLJX2I5WQWS5F" localSheetId="10" hidden="1">#REF!</definedName>
    <definedName name="BExZW5UARC8W9AQNLJX2I5WQWS5F" localSheetId="7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hidden="1">#REF!</definedName>
    <definedName name="BExZW71HMG3NQTF9XSJPZOF5MGWE" localSheetId="9" hidden="1">#REF!</definedName>
    <definedName name="BExZW71HMG3NQTF9XSJPZOF5MGWE" localSheetId="8" hidden="1">#REF!</definedName>
    <definedName name="BExZW71HMG3NQTF9XSJPZOF5MGWE" localSheetId="10" hidden="1">#REF!</definedName>
    <definedName name="BExZW71HMG3NQTF9XSJPZOF5MGWE" localSheetId="7" hidden="1">#REF!</definedName>
    <definedName name="BExZW71HMG3NQTF9XSJPZOF5MGWE" localSheetId="11" hidden="1">#REF!</definedName>
    <definedName name="BExZW71HMG3NQTF9XSJPZOF5MGWE" localSheetId="12" hidden="1">#REF!</definedName>
    <definedName name="BExZW71HMG3NQTF9XSJPZOF5MGWE" hidden="1">#REF!</definedName>
    <definedName name="BExZW7HRGN6A9YS41KI2B2UUMJ7X" localSheetId="9" hidden="1">#REF!</definedName>
    <definedName name="BExZW7HRGN6A9YS41KI2B2UUMJ7X" localSheetId="6" hidden="1">#REF!</definedName>
    <definedName name="BExZW7HRGN6A9YS41KI2B2UUMJ7X" localSheetId="8" hidden="1">#REF!</definedName>
    <definedName name="BExZW7HRGN6A9YS41KI2B2UUMJ7X" localSheetId="10" hidden="1">#REF!</definedName>
    <definedName name="BExZW7HRGN6A9YS41KI2B2UUMJ7X" localSheetId="7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hidden="1">#REF!</definedName>
    <definedName name="BExZW8ZPNV43UXGOT98FDNIBQHZY" localSheetId="9" hidden="1">#REF!</definedName>
    <definedName name="BExZW8ZPNV43UXGOT98FDNIBQHZY" localSheetId="6" hidden="1">#REF!</definedName>
    <definedName name="BExZW8ZPNV43UXGOT98FDNIBQHZY" localSheetId="8" hidden="1">#REF!</definedName>
    <definedName name="BExZW8ZPNV43UXGOT98FDNIBQHZY" localSheetId="10" hidden="1">#REF!</definedName>
    <definedName name="BExZW8ZPNV43UXGOT98FDNIBQHZY" localSheetId="7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hidden="1">#REF!</definedName>
    <definedName name="BExZWB8KPDQGF787P51Y0GON31FF" hidden="1">'[3]Bud Mth'!$I$10:$J$10</definedName>
    <definedName name="BExZWKDP0QSA9SPSF40ZMQ81QV13" hidden="1">'[2]Reco Sheet for Fcast'!$F$7:$G$7</definedName>
    <definedName name="BExZWKZ5N3RDXU8MZ8HQVYYD8O0F" localSheetId="9" hidden="1">#REF!</definedName>
    <definedName name="BExZWKZ5N3RDXU8MZ8HQVYYD8O0F" localSheetId="6" hidden="1">#REF!</definedName>
    <definedName name="BExZWKZ5N3RDXU8MZ8HQVYYD8O0F" localSheetId="8" hidden="1">#REF!</definedName>
    <definedName name="BExZWKZ5N3RDXU8MZ8HQVYYD8O0F" localSheetId="10" hidden="1">#REF!</definedName>
    <definedName name="BExZWKZ5N3RDXU8MZ8HQVYYD8O0F" localSheetId="7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hidden="1">#REF!</definedName>
    <definedName name="BExZWSMC9T48W74GFGQCIUJ8ZPP3" localSheetId="9" hidden="1">#REF!</definedName>
    <definedName name="BExZWSMC9T48W74GFGQCIUJ8ZPP3" localSheetId="6" hidden="1">#REF!</definedName>
    <definedName name="BExZWSMC9T48W74GFGQCIUJ8ZPP3" localSheetId="8" hidden="1">#REF!</definedName>
    <definedName name="BExZWSMC9T48W74GFGQCIUJ8ZPP3" localSheetId="10" hidden="1">#REF!</definedName>
    <definedName name="BExZWSMC9T48W74GFGQCIUJ8ZPP3" localSheetId="7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hidden="1">#REF!</definedName>
    <definedName name="BExZWUF2V4HY3HI8JN9ZVPRWK1H3" localSheetId="9" hidden="1">#REF!</definedName>
    <definedName name="BExZWUF2V4HY3HI8JN9ZVPRWK1H3" localSheetId="6" hidden="1">#REF!</definedName>
    <definedName name="BExZWUF2V4HY3HI8JN9ZVPRWK1H3" localSheetId="8" hidden="1">#REF!</definedName>
    <definedName name="BExZWUF2V4HY3HI8JN9ZVPRWK1H3" localSheetId="10" hidden="1">#REF!</definedName>
    <definedName name="BExZWUF2V4HY3HI8JN9ZVPRWK1H3" localSheetId="7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hidden="1">#REF!</definedName>
    <definedName name="BExZWWTE9WR6HD25GAGPMXCNVB2Z" localSheetId="9" hidden="1">#REF!</definedName>
    <definedName name="BExZWWTE9WR6HD25GAGPMXCNVB2Z" localSheetId="8" hidden="1">#REF!</definedName>
    <definedName name="BExZWWTE9WR6HD25GAGPMXCNVB2Z" localSheetId="10" hidden="1">#REF!</definedName>
    <definedName name="BExZWWTE9WR6HD25GAGPMXCNVB2Z" localSheetId="7" hidden="1">#REF!</definedName>
    <definedName name="BExZWWTE9WR6HD25GAGPMXCNVB2Z" localSheetId="11" hidden="1">#REF!</definedName>
    <definedName name="BExZWWTE9WR6HD25GAGPMXCNVB2Z" localSheetId="12" hidden="1">#REF!</definedName>
    <definedName name="BExZWWTE9WR6HD25GAGPMXCNVB2Z" hidden="1">#REF!</definedName>
    <definedName name="BExZWX45URTK9KYDJHEXL1OTZ833" localSheetId="9" hidden="1">#REF!</definedName>
    <definedName name="BExZWX45URTK9KYDJHEXL1OTZ833" localSheetId="6" hidden="1">#REF!</definedName>
    <definedName name="BExZWX45URTK9KYDJHEXL1OTZ833" localSheetId="8" hidden="1">#REF!</definedName>
    <definedName name="BExZWX45URTK9KYDJHEXL1OTZ833" localSheetId="10" hidden="1">#REF!</definedName>
    <definedName name="BExZWX45URTK9KYDJHEXL1OTZ833" localSheetId="7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hidden="1">#REF!</definedName>
    <definedName name="BExZX0EWQEZO86WDAD9A4EAEZ012" localSheetId="9" hidden="1">#REF!</definedName>
    <definedName name="BExZX0EWQEZO86WDAD9A4EAEZ012" localSheetId="6" hidden="1">#REF!</definedName>
    <definedName name="BExZX0EWQEZO86WDAD9A4EAEZ012" localSheetId="8" hidden="1">#REF!</definedName>
    <definedName name="BExZX0EWQEZO86WDAD9A4EAEZ012" localSheetId="10" hidden="1">#REF!</definedName>
    <definedName name="BExZX0EWQEZO86WDAD9A4EAEZ012" localSheetId="7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hidden="1">#REF!</definedName>
    <definedName name="BExZX2T6ZT2DZLYSDJJBPVIT5OK2" localSheetId="9" hidden="1">#REF!</definedName>
    <definedName name="BExZX2T6ZT2DZLYSDJJBPVIT5OK2" localSheetId="6" hidden="1">#REF!</definedName>
    <definedName name="BExZX2T6ZT2DZLYSDJJBPVIT5OK2" localSheetId="8" hidden="1">#REF!</definedName>
    <definedName name="BExZX2T6ZT2DZLYSDJJBPVIT5OK2" localSheetId="10" hidden="1">#REF!</definedName>
    <definedName name="BExZX2T6ZT2DZLYSDJJBPVIT5OK2" localSheetId="7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hidden="1">#REF!</definedName>
    <definedName name="BExZXHY0PBOVDNV2NSZ1Y4G6WMNK" localSheetId="9" hidden="1">#REF!</definedName>
    <definedName name="BExZXHY0PBOVDNV2NSZ1Y4G6WMNK" localSheetId="8" hidden="1">#REF!</definedName>
    <definedName name="BExZXHY0PBOVDNV2NSZ1Y4G6WMNK" localSheetId="10" hidden="1">#REF!</definedName>
    <definedName name="BExZXHY0PBOVDNV2NSZ1Y4G6WMNK" localSheetId="7" hidden="1">#REF!</definedName>
    <definedName name="BExZXHY0PBOVDNV2NSZ1Y4G6WMNK" localSheetId="11" hidden="1">#REF!</definedName>
    <definedName name="BExZXHY0PBOVDNV2NSZ1Y4G6WMNK" localSheetId="12" hidden="1">#REF!</definedName>
    <definedName name="BExZXHY0PBOVDNV2NSZ1Y4G6WMNK" hidden="1">#REF!</definedName>
    <definedName name="BExZXOJDELULNLEH7WG0OYJT0NJ4" localSheetId="9" hidden="1">#REF!</definedName>
    <definedName name="BExZXOJDELULNLEH7WG0OYJT0NJ4" localSheetId="6" hidden="1">#REF!</definedName>
    <definedName name="BExZXOJDELULNLEH7WG0OYJT0NJ4" localSheetId="8" hidden="1">#REF!</definedName>
    <definedName name="BExZXOJDELULNLEH7WG0OYJT0NJ4" localSheetId="10" hidden="1">#REF!</definedName>
    <definedName name="BExZXOJDELULNLEH7WG0OYJT0NJ4" localSheetId="7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hidden="1">#REF!</definedName>
    <definedName name="BExZXOOTRNUK8LGEAZ8ZCFW9KXQ1" localSheetId="9" hidden="1">#REF!</definedName>
    <definedName name="BExZXOOTRNUK8LGEAZ8ZCFW9KXQ1" localSheetId="6" hidden="1">#REF!</definedName>
    <definedName name="BExZXOOTRNUK8LGEAZ8ZCFW9KXQ1" localSheetId="8" hidden="1">#REF!</definedName>
    <definedName name="BExZXOOTRNUK8LGEAZ8ZCFW9KXQ1" localSheetId="10" hidden="1">#REF!</definedName>
    <definedName name="BExZXOOTRNUK8LGEAZ8ZCFW9KXQ1" localSheetId="7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hidden="1">#REF!</definedName>
    <definedName name="BExZXQSD2T3TQZ268XCC2NG9O3JQ" localSheetId="9" hidden="1">#REF!</definedName>
    <definedName name="BExZXQSD2T3TQZ268XCC2NG9O3JQ" localSheetId="8" hidden="1">#REF!</definedName>
    <definedName name="BExZXQSD2T3TQZ268XCC2NG9O3JQ" localSheetId="10" hidden="1">#REF!</definedName>
    <definedName name="BExZXQSD2T3TQZ268XCC2NG9O3JQ" localSheetId="7" hidden="1">#REF!</definedName>
    <definedName name="BExZXQSD2T3TQZ268XCC2NG9O3JQ" localSheetId="11" hidden="1">#REF!</definedName>
    <definedName name="BExZXQSD2T3TQZ268XCC2NG9O3JQ" localSheetId="12" hidden="1">#REF!</definedName>
    <definedName name="BExZXQSD2T3TQZ268XCC2NG9O3JQ" hidden="1">#REF!</definedName>
    <definedName name="BExZXT6JOXNKEDU23DKL8XZAJZIH" localSheetId="9" hidden="1">#REF!</definedName>
    <definedName name="BExZXT6JOXNKEDU23DKL8XZAJZIH" localSheetId="6" hidden="1">#REF!</definedName>
    <definedName name="BExZXT6JOXNKEDU23DKL8XZAJZIH" localSheetId="8" hidden="1">#REF!</definedName>
    <definedName name="BExZXT6JOXNKEDU23DKL8XZAJZIH" localSheetId="10" hidden="1">#REF!</definedName>
    <definedName name="BExZXT6JOXNKEDU23DKL8XZAJZIH" localSheetId="7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hidden="1">#REF!</definedName>
    <definedName name="BExZXUTYW1HWEEZ1LIX4OQWC7HL1" localSheetId="9" hidden="1">#REF!</definedName>
    <definedName name="BExZXUTYW1HWEEZ1LIX4OQWC7HL1" localSheetId="6" hidden="1">#REF!</definedName>
    <definedName name="BExZXUTYW1HWEEZ1LIX4OQWC7HL1" localSheetId="8" hidden="1">#REF!</definedName>
    <definedName name="BExZXUTYW1HWEEZ1LIX4OQWC7HL1" localSheetId="10" hidden="1">#REF!</definedName>
    <definedName name="BExZXUTYW1HWEEZ1LIX4OQWC7HL1" localSheetId="7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hidden="1">#REF!</definedName>
    <definedName name="BExZXY4NKQL9QD76YMQJ15U1C2G8" localSheetId="9" hidden="1">#REF!</definedName>
    <definedName name="BExZXY4NKQL9QD76YMQJ15U1C2G8" localSheetId="6" hidden="1">#REF!</definedName>
    <definedName name="BExZXY4NKQL9QD76YMQJ15U1C2G8" localSheetId="8" hidden="1">#REF!</definedName>
    <definedName name="BExZXY4NKQL9QD76YMQJ15U1C2G8" localSheetId="10" hidden="1">#REF!</definedName>
    <definedName name="BExZXY4NKQL9QD76YMQJ15U1C2G8" localSheetId="7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hidden="1">#REF!</definedName>
    <definedName name="BExZXYQ7U5G08FQGUIGYT14QCBOF" localSheetId="9" hidden="1">#REF!</definedName>
    <definedName name="BExZXYQ7U5G08FQGUIGYT14QCBOF" localSheetId="6" hidden="1">#REF!</definedName>
    <definedName name="BExZXYQ7U5G08FQGUIGYT14QCBOF" localSheetId="8" hidden="1">#REF!</definedName>
    <definedName name="BExZXYQ7U5G08FQGUIGYT14QCBOF" localSheetId="10" hidden="1">#REF!</definedName>
    <definedName name="BExZXYQ7U5G08FQGUIGYT14QCBOF" localSheetId="7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hidden="1">#REF!</definedName>
    <definedName name="BExZY02V77YJBMODJSWZOYCMPS5X" localSheetId="9" hidden="1">#REF!</definedName>
    <definedName name="BExZY02V77YJBMODJSWZOYCMPS5X" localSheetId="6" hidden="1">#REF!</definedName>
    <definedName name="BExZY02V77YJBMODJSWZOYCMPS5X" localSheetId="8" hidden="1">#REF!</definedName>
    <definedName name="BExZY02V77YJBMODJSWZOYCMPS5X" localSheetId="10" hidden="1">#REF!</definedName>
    <definedName name="BExZY02V77YJBMODJSWZOYCMPS5X" localSheetId="7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hidden="1">#REF!</definedName>
    <definedName name="BExZY49QRZIR6CA41LFA9LM6EULU" localSheetId="9" hidden="1">#REF!</definedName>
    <definedName name="BExZY49QRZIR6CA41LFA9LM6EULU" localSheetId="6" hidden="1">#REF!</definedName>
    <definedName name="BExZY49QRZIR6CA41LFA9LM6EULU" localSheetId="8" hidden="1">#REF!</definedName>
    <definedName name="BExZY49QRZIR6CA41LFA9LM6EULU" localSheetId="10" hidden="1">#REF!</definedName>
    <definedName name="BExZY49QRZIR6CA41LFA9LM6EULU" localSheetId="7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hidden="1">#REF!</definedName>
    <definedName name="BExZYGUX367COKM0X1ORS6275JGQ" localSheetId="9" hidden="1">#REF!</definedName>
    <definedName name="BExZYGUX367COKM0X1ORS6275JGQ" localSheetId="8" hidden="1">#REF!</definedName>
    <definedName name="BExZYGUX367COKM0X1ORS6275JGQ" localSheetId="10" hidden="1">#REF!</definedName>
    <definedName name="BExZYGUX367COKM0X1ORS6275JGQ" localSheetId="7" hidden="1">#REF!</definedName>
    <definedName name="BExZYGUX367COKM0X1ORS6275JGQ" localSheetId="11" hidden="1">#REF!</definedName>
    <definedName name="BExZYGUX367COKM0X1ORS6275JGQ" localSheetId="12" hidden="1">#REF!</definedName>
    <definedName name="BExZYGUX367COKM0X1ORS6275JGQ" hidden="1">#REF!</definedName>
    <definedName name="BExZZ2FQA9A8C7CJKMEFQ9VPSLCE" localSheetId="9" hidden="1">#REF!</definedName>
    <definedName name="BExZZ2FQA9A8C7CJKMEFQ9VPSLCE" localSheetId="6" hidden="1">#REF!</definedName>
    <definedName name="BExZZ2FQA9A8C7CJKMEFQ9VPSLCE" localSheetId="8" hidden="1">#REF!</definedName>
    <definedName name="BExZZ2FQA9A8C7CJKMEFQ9VPSLCE" localSheetId="10" hidden="1">#REF!</definedName>
    <definedName name="BExZZ2FQA9A8C7CJKMEFQ9VPSLCE" localSheetId="7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hidden="1">#REF!</definedName>
    <definedName name="BExZZ8VO1HB3783L61XHP87HBCBE" localSheetId="9" hidden="1">#REF!</definedName>
    <definedName name="BExZZ8VO1HB3783L61XHP87HBCBE" localSheetId="8" hidden="1">#REF!</definedName>
    <definedName name="BExZZ8VO1HB3783L61XHP87HBCBE" localSheetId="10" hidden="1">#REF!</definedName>
    <definedName name="BExZZ8VO1HB3783L61XHP87HBCBE" localSheetId="7" hidden="1">#REF!</definedName>
    <definedName name="BExZZ8VO1HB3783L61XHP87HBCBE" localSheetId="11" hidden="1">#REF!</definedName>
    <definedName name="BExZZ8VO1HB3783L61XHP87HBCBE" localSheetId="12" hidden="1">#REF!</definedName>
    <definedName name="BExZZ8VO1HB3783L61XHP87HBCBE" hidden="1">#REF!</definedName>
    <definedName name="BExZZCHAVHW8C2H649KRGVQ0WVRT" localSheetId="9" hidden="1">#REF!</definedName>
    <definedName name="BExZZCHAVHW8C2H649KRGVQ0WVRT" localSheetId="6" hidden="1">#REF!</definedName>
    <definedName name="BExZZCHAVHW8C2H649KRGVQ0WVRT" localSheetId="8" hidden="1">#REF!</definedName>
    <definedName name="BExZZCHAVHW8C2H649KRGVQ0WVRT" localSheetId="10" hidden="1">#REF!</definedName>
    <definedName name="BExZZCHAVHW8C2H649KRGVQ0WVRT" localSheetId="7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hidden="1">#REF!</definedName>
    <definedName name="BExZZTK54OTLF2YB68BHGOS27GEN" localSheetId="9" hidden="1">#REF!</definedName>
    <definedName name="BExZZTK54OTLF2YB68BHGOS27GEN" localSheetId="6" hidden="1">#REF!</definedName>
    <definedName name="BExZZTK54OTLF2YB68BHGOS27GEN" localSheetId="8" hidden="1">#REF!</definedName>
    <definedName name="BExZZTK54OTLF2YB68BHGOS27GEN" localSheetId="10" hidden="1">#REF!</definedName>
    <definedName name="BExZZTK54OTLF2YB68BHGOS27GEN" localSheetId="7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hidden="1">#REF!</definedName>
    <definedName name="BExZZV7KJWKO2LKG6I21NVTK3177" localSheetId="9" hidden="1">#REF!</definedName>
    <definedName name="BExZZV7KJWKO2LKG6I21NVTK3177" localSheetId="8" hidden="1">#REF!</definedName>
    <definedName name="BExZZV7KJWKO2LKG6I21NVTK3177" localSheetId="10" hidden="1">#REF!</definedName>
    <definedName name="BExZZV7KJWKO2LKG6I21NVTK3177" localSheetId="7" hidden="1">#REF!</definedName>
    <definedName name="BExZZV7KJWKO2LKG6I21NVTK3177" localSheetId="11" hidden="1">#REF!</definedName>
    <definedName name="BExZZV7KJWKO2LKG6I21NVTK3177" localSheetId="12" hidden="1">#REF!</definedName>
    <definedName name="BExZZV7KJWKO2LKG6I21NVTK3177" hidden="1">#REF!</definedName>
    <definedName name="BExZZXB3JQQG4SIZS4MRU6NNW7HI" localSheetId="9" hidden="1">#REF!</definedName>
    <definedName name="BExZZXB3JQQG4SIZS4MRU6NNW7HI" localSheetId="6" hidden="1">#REF!</definedName>
    <definedName name="BExZZXB3JQQG4SIZS4MRU6NNW7HI" localSheetId="8" hidden="1">#REF!</definedName>
    <definedName name="BExZZXB3JQQG4SIZS4MRU6NNW7HI" localSheetId="10" hidden="1">#REF!</definedName>
    <definedName name="BExZZXB3JQQG4SIZS4MRU6NNW7HI" localSheetId="7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hidden="1">#REF!</definedName>
    <definedName name="BExZZZEMIIFKMLLV4DJKX5TB9R5V" localSheetId="9" hidden="1">#REF!</definedName>
    <definedName name="BExZZZEMIIFKMLLV4DJKX5TB9R5V" localSheetId="6" hidden="1">#REF!</definedName>
    <definedName name="BExZZZEMIIFKMLLV4DJKX5TB9R5V" localSheetId="8" hidden="1">#REF!</definedName>
    <definedName name="BExZZZEMIIFKMLLV4DJKX5TB9R5V" localSheetId="10" hidden="1">#REF!</definedName>
    <definedName name="BExZZZEMIIFKMLLV4DJKX5TB9R5V" localSheetId="7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hidden="1">#REF!</definedName>
    <definedName name="cats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MPANY_INITIATED_REPLACEMENTS">Inputs!$C$274</definedName>
    <definedName name="CP_Logo">"Picture 44"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USTOMER_INITIATED_REPLACEMENTS">Inputs!$C$217</definedName>
    <definedName name="Dauys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localSheetId="11" hidden="1">{"'kpi2-1'!$E$4"}</definedName>
    <definedName name="Ext_EP" localSheetId="2" hidden="1">{"'kpi2-1'!$E$4"}</definedName>
    <definedName name="Ext_EP" hidden="1">{"'kpi2-1'!$E$4"}</definedName>
    <definedName name="FAULT_REPLACEMENTS">Inputs!$C$157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4" hidden="1">{#N/A,#N/A,FALSE,"pcf";#N/A,#N/A,FALSE,"pcr"}</definedName>
    <definedName name="FF" localSheetId="11" hidden="1">{#N/A,#N/A,FALSE,"pcf";#N/A,#N/A,FALSE,"pcr"}</definedName>
    <definedName name="FF" localSheetId="2" hidden="1">{#N/A,#N/A,FALSE,"pcf";#N/A,#N/A,FALSE,"pcr"}</definedName>
    <definedName name="FF" localSheetId="3" hidden="1">{#N/A,#N/A,FALSE,"pcf";#N/A,#N/A,FALSE,"pcr"}</definedName>
    <definedName name="FF" hidden="1">{#N/A,#N/A,FALSE,"pcf";#N/A,#N/A,FALSE,"pcr"}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4" hidden="1">{#N/A,#N/A,FALSE,"pcf";#N/A,#N/A,FALSE,"pcr"}</definedName>
    <definedName name="GFGFH" localSheetId="11" hidden="1">{#N/A,#N/A,FALSE,"pcf";#N/A,#N/A,FALSE,"pcr"}</definedName>
    <definedName name="GFGFH" localSheetId="2" hidden="1">{#N/A,#N/A,FALSE,"pcf";#N/A,#N/A,FALSE,"pcr"}</definedName>
    <definedName name="GFGFH" localSheetId="3" hidden="1">{#N/A,#N/A,FALSE,"pcf";#N/A,#N/A,FALSE,"pcr"}</definedName>
    <definedName name="GFGFH" hidden="1">{#N/A,#N/A,FALSE,"pcf";#N/A,#N/A,FALSE,"pcr"}</definedName>
    <definedName name="grrr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localSheetId="11" hidden="1">{#N/A,#N/A,FALSE,"pcf";#N/A,#N/A,FALSE,"pcr"}</definedName>
    <definedName name="hj" localSheetId="2" hidden="1">{#N/A,#N/A,FALSE,"pcf";#N/A,#N/A,FALSE,"pcr"}</definedName>
    <definedName name="hj" hidden="1">{#N/A,#N/A,FALSE,"pcf";#N/A,#N/A,FALSE,"pcr"}</definedName>
    <definedName name="HTML_CodePage" hidden="1">1252</definedName>
    <definedName name="HTML_Control" localSheetId="11" hidden="1">{"'kpi2-1'!$E$4"}</definedName>
    <definedName name="HTML_Control" localSheetId="2" hidden="1">{"'kpi2-1'!$E$4"}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Title!$D$46</definedName>
    <definedName name="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localSheetId="11" hidden="1">{#N/A,#N/A,FALSE,"pcf";#N/A,#N/A,FALSE,"pcr"}</definedName>
    <definedName name="kmhjyuk" localSheetId="2" hidden="1">{#N/A,#N/A,FALSE,"pcf";#N/A,#N/A,FALSE,"pcr"}</definedName>
    <definedName name="kmhjyuk" hidden="1">{#N/A,#N/A,FALSE,"pcf";#N/A,#N/A,FALSE,"pcr"}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 localSheetId="11">16</definedName>
    <definedName name="LOLD_Table">16</definedName>
    <definedName name="MESH_CLOSE_OUT___OPTIMISATION_INSTALLATIONS">Inputs!$C$356</definedName>
    <definedName name="MESH_DEVICE_INVENTORY">Inputs!$C$341</definedName>
    <definedName name="MESH_DEVICE_VOLUME_GROTH">Inputs!$C$374</definedName>
    <definedName name="MESH_FAULT_REPLACEMENTS">Inputs!$C$386</definedName>
    <definedName name="MESH_PROGRAM_REPLACEMENTS">Inputs!$C$414</definedName>
    <definedName name="METER_INVENTORY">Inputs!$C$51</definedName>
    <definedName name="NEW_CONNECTIONS">Inputs!$C$86</definedName>
    <definedName name="nhdtyjdf" localSheetId="11" hidden="1">{#N/A,#N/A,FALSE,"pcf";#N/A,#N/A,FALSE,"pcr"}</definedName>
    <definedName name="nhdtyjdf" localSheetId="2" hidden="1">{#N/A,#N/A,FALSE,"pcf";#N/A,#N/A,FALSE,"pcr"}</definedName>
    <definedName name="nhdtyjdf" hidden="1">{#N/A,#N/A,FALSE,"pcf";#N/A,#N/A,FALSE,"pcr"}</definedName>
    <definedName name="NMI_INVENTORY">Inputs!$C$29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AL_Logo">"Picture 41"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9">'CP ACS Vols'!$B$10:$O$18</definedName>
    <definedName name="_xlnm.Print_Area" localSheetId="13">'CP Calc'!$B$10:$N$188</definedName>
    <definedName name="_xlnm.Print_Area" localSheetId="6">'CP Capex Vols'!$A$1:$N$141</definedName>
    <definedName name="_xlnm.Print_Area" localSheetId="8">'CP Exit Fee Vols'!$A$1:$N$16</definedName>
    <definedName name="_xlnm.Print_Area" localSheetId="10">'CP Opex Step Change Vols'!$B$10:$O$18</definedName>
    <definedName name="_xlnm.Print_Area" localSheetId="7">'CP PTRM Vols'!$A$1:$N$15</definedName>
    <definedName name="_xlnm.Print_Area" localSheetId="12">'CP Reset RIN 14.3'!#REF!</definedName>
    <definedName name="_xlnm.Print_Titles" localSheetId="9">'CP ACS Vols'!$5:$7</definedName>
    <definedName name="_xlnm.Print_Titles" localSheetId="13">'CP Calc'!$5:$7</definedName>
    <definedName name="_xlnm.Print_Titles" localSheetId="10">'CP Opex Step Change Vols'!$5:$7</definedName>
    <definedName name="_xlnm.Print_Titles" localSheetId="12">'CP Reset RIN 14.3'!$5:$7</definedName>
    <definedName name="q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4" hidden="1">{#N/A,#N/A,FALSE,"pcf";#N/A,#N/A,FALSE,"pcr"}</definedName>
    <definedName name="RRRR" localSheetId="11" hidden="1">{#N/A,#N/A,FALSE,"pcf";#N/A,#N/A,FALSE,"pcr"}</definedName>
    <definedName name="RRRR" localSheetId="2" hidden="1">{#N/A,#N/A,FALSE,"pcf";#N/A,#N/A,FALSE,"pcr"}</definedName>
    <definedName name="RRRR" localSheetId="3" hidden="1">{#N/A,#N/A,FALSE,"pcf";#N/A,#N/A,FALSE,"pcr"}</definedName>
    <definedName name="RRRR" hidden="1">{#N/A,#N/A,FALSE,"pcf";#N/A,#N/A,FALSE,"pcr"}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localSheetId="4" hidden="1">"Wide"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4" hidden="1">{#N/A,#N/A,FALSE,"pcf";#N/A,#N/A,FALSE,"pcr"}</definedName>
    <definedName name="sdfasdf" localSheetId="11" hidden="1">{#N/A,#N/A,FALSE,"pcf";#N/A,#N/A,FALSE,"pcr"}</definedName>
    <definedName name="sdfasdf" localSheetId="2" hidden="1">{#N/A,#N/A,FALSE,"pcf";#N/A,#N/A,FALSE,"pcr"}</definedName>
    <definedName name="sdfasdf" localSheetId="3" hidden="1">{#N/A,#N/A,FALSE,"pcf";#N/A,#N/A,FALSE,"pcr"}</definedName>
    <definedName name="sdfasdf" hidden="1">{#N/A,#N/A,FALSE,"pcf";#N/A,#N/A,FALSE,"pcr"}</definedName>
    <definedName name="sdfsd" localSheetId="1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localSheetId="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4" hidden="1">{#N/A,#N/A,FALSE,"pcf";#N/A,#N/A,FALSE,"pcr"}</definedName>
    <definedName name="tiimt" localSheetId="11" hidden="1">{#N/A,#N/A,FALSE,"pcf";#N/A,#N/A,FALSE,"pcr"}</definedName>
    <definedName name="tiimt" localSheetId="2" hidden="1">{#N/A,#N/A,FALSE,"pcf";#N/A,#N/A,FALSE,"pcr"}</definedName>
    <definedName name="tiimt" localSheetId="3" hidden="1">{#N/A,#N/A,FALSE,"pcf";#N/A,#N/A,FALSE,"pcr"}</definedName>
    <definedName name="tiimt" hidden="1">{#N/A,#N/A,FALSE,"pcf";#N/A,#N/A,FALSE,"pcr"}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4" hidden="1">{#N/A,#N/A,FALSE,"SUM QTR 3";#N/A,#N/A,FALSE,"Detail QTR 3 (w_o ly)"}</definedName>
    <definedName name="tiumut" localSheetId="11" hidden="1">{#N/A,#N/A,FALSE,"SUM QTR 3";#N/A,#N/A,FALSE,"Detail QTR 3 (w_o ly)"}</definedName>
    <definedName name="tiumut" localSheetId="2" hidden="1">{#N/A,#N/A,FALSE,"SUM QTR 3";#N/A,#N/A,FALSE,"Detail QTR 3 (w_o ly)"}</definedName>
    <definedName name="tiumut" localSheetId="3" hidden="1">{#N/A,#N/A,FALSE,"SUM QTR 3";#N/A,#N/A,FALSE,"Detail QTR 3 (w_o ly)"}</definedName>
    <definedName name="tiumut" hidden="1">{#N/A,#N/A,FALSE,"SUM QTR 3";#N/A,#N/A,FALSE,"Detail QTR 3 (w_o ly)"}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localSheetId="11" hidden="1">{#N/A,#N/A,FALSE,"pcf";#N/A,#N/A,FALSE,"pcr"}</definedName>
    <definedName name="w" localSheetId="2" hidden="1">{#N/A,#N/A,FALSE,"pcf";#N/A,#N/A,FALSE,"pcr"}</definedName>
    <definedName name="w" hidden="1">{#N/A,#N/A,FALSE,"pcf";#N/A,#N/A,FALSE,"pcr"}</definedName>
    <definedName name="w4yy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localSheetId="4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11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2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3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localSheetId="4" hidden="1">{#N/A,#N/A,FALSE,"Input - Target 02"}</definedName>
    <definedName name="wrn.Data._.Input." localSheetId="11" hidden="1">{#N/A,#N/A,FALSE,"Input - Target 02"}</definedName>
    <definedName name="wrn.Data._.Input." localSheetId="2" hidden="1">{#N/A,#N/A,FALSE,"Input - Target 02"}</definedName>
    <definedName name="wrn.Data._.Input." localSheetId="3" hidden="1">{#N/A,#N/A,FALSE,"Input - Target 02"}</definedName>
    <definedName name="wrn.Data._.Input." hidden="1">{#N/A,#N/A,FALSE,"Input - Target 02"}</definedName>
    <definedName name="wrn.Dividend._.Schedule." localSheetId="11" hidden="1">{"Dividend",#N/A,FALSE,"Cash Flow"}</definedName>
    <definedName name="wrn.Dividend._.Schedule." localSheetId="2" hidden="1">{"Dividend",#N/A,FALSE,"Cash Flow"}</definedName>
    <definedName name="wrn.Dividend._.Schedule." hidden="1">{"Dividend",#N/A,FALSE,"Cash Flow"}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localSheetId="1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localSheetId="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localSheetId="1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localSheetId="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localSheetId="11" hidden="1">{#N/A,#N/A,FALSE,"pcf";#N/A,#N/A,FALSE,"pcr"}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11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ww" localSheetId="1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localSheetId="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localSheetId="4" hidden="1">{#N/A,#N/A,FALSE,"SUM QTR 3";#N/A,#N/A,FALSE,"Detail QTR 3 (w_o ly)"}</definedName>
    <definedName name="yht" localSheetId="11" hidden="1">{#N/A,#N/A,FALSE,"SUM QTR 3";#N/A,#N/A,FALSE,"Detail QTR 3 (w_o ly)"}</definedName>
    <definedName name="yht" localSheetId="2" hidden="1">{#N/A,#N/A,FALSE,"SUM QTR 3";#N/A,#N/A,FALSE,"Detail QTR 3 (w_o ly)"}</definedName>
    <definedName name="yht" localSheetId="3" hidden="1">{#N/A,#N/A,FALSE,"SUM QTR 3";#N/A,#N/A,FALSE,"Detail QTR 3 (w_o ly)"}</definedName>
    <definedName name="yht" hidden="1">{#N/A,#N/A,FALSE,"SUM QTR 3";#N/A,#N/A,FALSE,"Detail QTR 3 (w_o ly)"}</definedName>
    <definedName name="Z_9AF1BD63_86F7_41E1_A4B4_D8DB22B54964_.wvu.PrintArea" localSheetId="11" hidden="1">'CP Reset RIN'!$A$1:$L$46</definedName>
    <definedName name="Z_C8B120F9_20B7_4787_B929_C88AF67DA2E9_.wvu.PrintArea" localSheetId="11" hidden="1">'CP Reset RIN'!$A$1:$L$46</definedName>
  </definedNames>
  <calcPr calcId="145621" concurrentCalc="0"/>
</workbook>
</file>

<file path=xl/calcChain.xml><?xml version="1.0" encoding="utf-8"?>
<calcChain xmlns="http://schemas.openxmlformats.org/spreadsheetml/2006/main">
  <c r="J448" i="13" l="1"/>
  <c r="J200" i="21"/>
  <c r="K448" i="13"/>
  <c r="J211" i="21"/>
  <c r="J56" i="5"/>
  <c r="J57" i="5"/>
  <c r="J449" i="13"/>
  <c r="K200" i="21"/>
  <c r="K449" i="13"/>
  <c r="K211" i="21"/>
  <c r="K56" i="5"/>
  <c r="K57" i="5"/>
  <c r="J450" i="13"/>
  <c r="L200" i="21"/>
  <c r="K450" i="13"/>
  <c r="L211" i="21"/>
  <c r="L56" i="5"/>
  <c r="L57" i="5"/>
  <c r="J451" i="13"/>
  <c r="M200" i="21"/>
  <c r="K451" i="13"/>
  <c r="M211" i="21"/>
  <c r="M56" i="5"/>
  <c r="M57" i="5"/>
  <c r="J452" i="13"/>
  <c r="N200" i="21"/>
  <c r="K452" i="13"/>
  <c r="N211" i="21"/>
  <c r="N56" i="5"/>
  <c r="N57" i="5"/>
  <c r="O57" i="5"/>
  <c r="L455" i="13"/>
  <c r="J216" i="21"/>
  <c r="J217" i="21"/>
  <c r="J101" i="5"/>
  <c r="J106" i="5"/>
  <c r="J107" i="5"/>
  <c r="L456" i="13"/>
  <c r="K216" i="21"/>
  <c r="K217" i="21"/>
  <c r="J221" i="21"/>
  <c r="K214" i="21"/>
  <c r="K219" i="21"/>
  <c r="K220" i="21"/>
  <c r="K101" i="5"/>
  <c r="K106" i="5"/>
  <c r="K107" i="5"/>
  <c r="L457" i="13"/>
  <c r="L216" i="21"/>
  <c r="L217" i="21"/>
  <c r="K221" i="21"/>
  <c r="L214" i="21"/>
  <c r="L219" i="21"/>
  <c r="L220" i="21"/>
  <c r="L101" i="5"/>
  <c r="L106" i="5"/>
  <c r="L107" i="5"/>
  <c r="L458" i="13"/>
  <c r="M216" i="21"/>
  <c r="M217" i="21"/>
  <c r="L221" i="21"/>
  <c r="M214" i="21"/>
  <c r="M219" i="21"/>
  <c r="M220" i="21"/>
  <c r="M101" i="5"/>
  <c r="M106" i="5"/>
  <c r="M107" i="5"/>
  <c r="L459" i="13"/>
  <c r="N216" i="21"/>
  <c r="N217" i="21"/>
  <c r="M221" i="21"/>
  <c r="N214" i="21"/>
  <c r="N219" i="21"/>
  <c r="N220" i="21"/>
  <c r="N101" i="5"/>
  <c r="N106" i="5"/>
  <c r="N107" i="5"/>
  <c r="O107" i="5"/>
  <c r="O5" i="5"/>
  <c r="G9" i="14"/>
  <c r="G6" i="14"/>
  <c r="H2" i="5"/>
  <c r="L444" i="13"/>
  <c r="K444" i="13"/>
  <c r="J444" i="13"/>
  <c r="R8" i="33"/>
  <c r="Q8" i="33"/>
  <c r="P8" i="33"/>
  <c r="O8" i="33"/>
  <c r="N8" i="33"/>
  <c r="M8" i="33"/>
  <c r="L8" i="33"/>
  <c r="A2" i="33"/>
  <c r="A1" i="33"/>
  <c r="J373" i="13"/>
  <c r="U12" i="32"/>
  <c r="R331" i="13"/>
  <c r="R292" i="13"/>
  <c r="R235" i="13"/>
  <c r="R257" i="13"/>
  <c r="R148" i="13"/>
  <c r="R130" i="13"/>
  <c r="R110" i="13"/>
  <c r="R92" i="13"/>
  <c r="J296" i="13"/>
  <c r="J239" i="13"/>
  <c r="J238" i="13"/>
  <c r="G13" i="14"/>
  <c r="G12" i="14"/>
  <c r="A1" i="32"/>
  <c r="B1" i="32"/>
  <c r="B2" i="32"/>
  <c r="B25" i="10"/>
  <c r="A2" i="32"/>
  <c r="J18" i="31" a="1"/>
  <c r="N18" i="31"/>
  <c r="J17" i="31" a="1"/>
  <c r="L17" i="31"/>
  <c r="A2" i="31"/>
  <c r="B23" i="10"/>
  <c r="A1" i="31"/>
  <c r="K18" i="31"/>
  <c r="L18" i="31"/>
  <c r="M17" i="31"/>
  <c r="M18" i="31"/>
  <c r="J17" i="31"/>
  <c r="N17" i="31"/>
  <c r="K17" i="31"/>
  <c r="J18" i="31"/>
  <c r="H102" i="5"/>
  <c r="H52" i="5"/>
  <c r="J42" i="29"/>
  <c r="J41" i="29"/>
  <c r="J40" i="29"/>
  <c r="J111" i="5"/>
  <c r="J110" i="5"/>
  <c r="K110" i="5"/>
  <c r="L110" i="5"/>
  <c r="N88" i="5"/>
  <c r="M88" i="5"/>
  <c r="L88" i="5"/>
  <c r="K88" i="5"/>
  <c r="J88" i="5"/>
  <c r="N69" i="5"/>
  <c r="M69" i="5"/>
  <c r="L69" i="5"/>
  <c r="K69" i="5"/>
  <c r="J69" i="5"/>
  <c r="N148" i="21"/>
  <c r="M148" i="21"/>
  <c r="L148" i="21"/>
  <c r="K148" i="21"/>
  <c r="J148" i="21"/>
  <c r="I148" i="21"/>
  <c r="I65" i="21"/>
  <c r="J48" i="29"/>
  <c r="I64" i="21"/>
  <c r="I63" i="21"/>
  <c r="I62" i="21"/>
  <c r="I61" i="21"/>
  <c r="I60" i="21"/>
  <c r="I58" i="21"/>
  <c r="I35" i="21"/>
  <c r="I27" i="28"/>
  <c r="I34" i="21"/>
  <c r="I26" i="28"/>
  <c r="I33" i="21"/>
  <c r="I23" i="21"/>
  <c r="I22" i="21"/>
  <c r="J320" i="13"/>
  <c r="J290" i="13"/>
  <c r="I36" i="21"/>
  <c r="J112" i="5"/>
  <c r="I25" i="28"/>
  <c r="I28" i="28"/>
  <c r="I59" i="21"/>
  <c r="I66" i="21"/>
  <c r="I48" i="21"/>
  <c r="J46" i="29"/>
  <c r="J47" i="29"/>
  <c r="J54" i="29"/>
  <c r="J43" i="29"/>
  <c r="J52" i="29"/>
  <c r="J53" i="29"/>
  <c r="M110" i="5"/>
  <c r="K111" i="5"/>
  <c r="J49" i="29"/>
  <c r="J55" i="29"/>
  <c r="K112" i="5"/>
  <c r="L111" i="5"/>
  <c r="N110" i="5"/>
  <c r="M111" i="5"/>
  <c r="L112" i="5"/>
  <c r="N111" i="5"/>
  <c r="N112" i="5"/>
  <c r="M112" i="5"/>
  <c r="I27" i="30"/>
  <c r="J27" i="30"/>
  <c r="K27" i="30"/>
  <c r="L27" i="30"/>
  <c r="M27" i="30"/>
  <c r="N27" i="30"/>
  <c r="O27" i="30"/>
  <c r="I26" i="30"/>
  <c r="I28" i="30"/>
  <c r="J291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95" i="13"/>
  <c r="J91" i="13"/>
  <c r="J90" i="13"/>
  <c r="J89" i="13"/>
  <c r="K34" i="13"/>
  <c r="K33" i="13"/>
  <c r="A2" i="30"/>
  <c r="B21" i="10"/>
  <c r="A1" i="30"/>
  <c r="R432" i="13"/>
  <c r="D21" i="13"/>
  <c r="D20" i="13"/>
  <c r="D19" i="13"/>
  <c r="N248" i="21"/>
  <c r="M248" i="21"/>
  <c r="L248" i="21"/>
  <c r="K248" i="21"/>
  <c r="J248" i="21"/>
  <c r="I245" i="21"/>
  <c r="N239" i="21"/>
  <c r="M239" i="21"/>
  <c r="L239" i="21"/>
  <c r="K239" i="21"/>
  <c r="J239" i="21"/>
  <c r="I236" i="21"/>
  <c r="J101" i="29"/>
  <c r="N225" i="21"/>
  <c r="M225" i="21"/>
  <c r="L225" i="21"/>
  <c r="K225" i="21"/>
  <c r="J225" i="21"/>
  <c r="I224" i="21"/>
  <c r="I228" i="21"/>
  <c r="N215" i="21"/>
  <c r="M215" i="21"/>
  <c r="L215" i="21"/>
  <c r="K215" i="21"/>
  <c r="J215" i="21"/>
  <c r="I214" i="21"/>
  <c r="I211" i="21"/>
  <c r="I205" i="21"/>
  <c r="I203" i="21"/>
  <c r="J100" i="29"/>
  <c r="I200" i="21"/>
  <c r="N193" i="21"/>
  <c r="M193" i="21"/>
  <c r="L193" i="21"/>
  <c r="K193" i="21"/>
  <c r="J193" i="21"/>
  <c r="I192" i="21"/>
  <c r="L445" i="13"/>
  <c r="K445" i="13"/>
  <c r="J445" i="13"/>
  <c r="J424" i="13"/>
  <c r="K226" i="21"/>
  <c r="J418" i="13"/>
  <c r="J419" i="13"/>
  <c r="L246" i="21"/>
  <c r="J417" i="13"/>
  <c r="I217" i="21"/>
  <c r="J416" i="13"/>
  <c r="L194" i="21"/>
  <c r="J415" i="13"/>
  <c r="K205" i="21"/>
  <c r="J382" i="13"/>
  <c r="J392" i="13"/>
  <c r="K399" i="13"/>
  <c r="J381" i="13"/>
  <c r="J391" i="13"/>
  <c r="K397" i="13"/>
  <c r="J380" i="13"/>
  <c r="J390" i="13"/>
  <c r="K396" i="13"/>
  <c r="J370" i="13"/>
  <c r="J352" i="13"/>
  <c r="J360" i="13"/>
  <c r="M204" i="21"/>
  <c r="K349" i="13"/>
  <c r="K348" i="13"/>
  <c r="N226" i="21"/>
  <c r="J205" i="21"/>
  <c r="K194" i="21"/>
  <c r="N194" i="21"/>
  <c r="R349" i="13"/>
  <c r="R446" i="13"/>
  <c r="I226" i="21"/>
  <c r="M205" i="21"/>
  <c r="J226" i="21"/>
  <c r="J237" i="21"/>
  <c r="J246" i="21"/>
  <c r="J194" i="21"/>
  <c r="N205" i="21"/>
  <c r="M226" i="21"/>
  <c r="N237" i="21"/>
  <c r="N246" i="21"/>
  <c r="I196" i="21"/>
  <c r="I197" i="21"/>
  <c r="J99" i="29"/>
  <c r="K204" i="21"/>
  <c r="I194" i="21"/>
  <c r="M194" i="21"/>
  <c r="J204" i="21"/>
  <c r="N204" i="21"/>
  <c r="L205" i="21"/>
  <c r="I219" i="21"/>
  <c r="I220" i="21"/>
  <c r="L226" i="21"/>
  <c r="I237" i="21"/>
  <c r="M237" i="21"/>
  <c r="I246" i="21"/>
  <c r="M246" i="21"/>
  <c r="L204" i="21"/>
  <c r="K237" i="21"/>
  <c r="K246" i="21"/>
  <c r="I207" i="21"/>
  <c r="I208" i="21"/>
  <c r="L237" i="21"/>
  <c r="I229" i="21"/>
  <c r="I230" i="21"/>
  <c r="J224" i="21"/>
  <c r="J228" i="21"/>
  <c r="I35" i="13"/>
  <c r="I13" i="30"/>
  <c r="I221" i="21"/>
  <c r="J214" i="21"/>
  <c r="J219" i="21"/>
  <c r="J220" i="21"/>
  <c r="J229" i="21"/>
  <c r="J53" i="5"/>
  <c r="J103" i="5"/>
  <c r="J153" i="13"/>
  <c r="I97" i="21"/>
  <c r="J152" i="13"/>
  <c r="I96" i="21"/>
  <c r="I104" i="21"/>
  <c r="I50" i="21"/>
  <c r="J230" i="21"/>
  <c r="K224" i="21"/>
  <c r="K228" i="21"/>
  <c r="K229" i="21"/>
  <c r="K53" i="5"/>
  <c r="K103" i="5"/>
  <c r="J26" i="30"/>
  <c r="J28" i="30"/>
  <c r="J30" i="30"/>
  <c r="K170" i="13"/>
  <c r="K171" i="13"/>
  <c r="K172" i="13"/>
  <c r="K173" i="13"/>
  <c r="K174" i="13"/>
  <c r="K169" i="13"/>
  <c r="I69" i="13"/>
  <c r="K230" i="21"/>
  <c r="L224" i="21"/>
  <c r="L228" i="21"/>
  <c r="L229" i="21"/>
  <c r="L53" i="5"/>
  <c r="L103" i="5"/>
  <c r="K160" i="13"/>
  <c r="I110" i="21"/>
  <c r="J92" i="13"/>
  <c r="J130" i="13"/>
  <c r="K104" i="13"/>
  <c r="K142" i="13"/>
  <c r="I98" i="21"/>
  <c r="K208" i="13"/>
  <c r="I112" i="21"/>
  <c r="J196" i="13"/>
  <c r="J197" i="13"/>
  <c r="J198" i="13"/>
  <c r="J199" i="13"/>
  <c r="J200" i="13"/>
  <c r="J201" i="13"/>
  <c r="J235" i="13"/>
  <c r="J257" i="13"/>
  <c r="K251" i="13"/>
  <c r="I136" i="21"/>
  <c r="K286" i="13"/>
  <c r="J325" i="13"/>
  <c r="J326" i="13"/>
  <c r="J327" i="13"/>
  <c r="J328" i="13"/>
  <c r="J329" i="13"/>
  <c r="J330" i="13"/>
  <c r="K105" i="13"/>
  <c r="K143" i="13"/>
  <c r="I99" i="21"/>
  <c r="K252" i="13"/>
  <c r="K287" i="13"/>
  <c r="K106" i="13"/>
  <c r="K144" i="13"/>
  <c r="I100" i="21"/>
  <c r="K253" i="13"/>
  <c r="K288" i="13"/>
  <c r="K107" i="13"/>
  <c r="K145" i="13"/>
  <c r="I101" i="21"/>
  <c r="K254" i="13"/>
  <c r="K289" i="13"/>
  <c r="K108" i="13"/>
  <c r="K146" i="13"/>
  <c r="I102" i="21"/>
  <c r="K255" i="13"/>
  <c r="K290" i="13"/>
  <c r="K109" i="13"/>
  <c r="K147" i="13"/>
  <c r="I103" i="21"/>
  <c r="K256" i="13"/>
  <c r="K291" i="13"/>
  <c r="J39" i="13"/>
  <c r="I28" i="21"/>
  <c r="J40" i="13"/>
  <c r="I29" i="21"/>
  <c r="J38" i="13"/>
  <c r="I27" i="21"/>
  <c r="J47" i="13"/>
  <c r="J32" i="13"/>
  <c r="I21" i="21"/>
  <c r="I24" i="21"/>
  <c r="K263" i="13"/>
  <c r="L263" i="13"/>
  <c r="K264" i="13"/>
  <c r="L264" i="13"/>
  <c r="K265" i="13"/>
  <c r="K266" i="13"/>
  <c r="K267" i="13"/>
  <c r="J148" i="13"/>
  <c r="G11" i="14"/>
  <c r="G10" i="14"/>
  <c r="O5" i="29"/>
  <c r="A2" i="29"/>
  <c r="B11" i="14"/>
  <c r="A1" i="29"/>
  <c r="A2" i="28"/>
  <c r="B17" i="10"/>
  <c r="A1" i="28"/>
  <c r="D43" i="9"/>
  <c r="A38" i="9"/>
  <c r="D48" i="9"/>
  <c r="D9" i="13"/>
  <c r="K270" i="13"/>
  <c r="K268" i="13"/>
  <c r="D18" i="13"/>
  <c r="D17" i="13"/>
  <c r="D15" i="13"/>
  <c r="D14" i="13"/>
  <c r="D13" i="13"/>
  <c r="D12" i="13"/>
  <c r="D11" i="13"/>
  <c r="D10" i="13"/>
  <c r="K229" i="13"/>
  <c r="K230" i="13"/>
  <c r="K231" i="13"/>
  <c r="K232" i="13"/>
  <c r="K233" i="13"/>
  <c r="K234" i="13"/>
  <c r="J295" i="13"/>
  <c r="J292" i="13"/>
  <c r="J322" i="13"/>
  <c r="J175" i="13"/>
  <c r="K175" i="13"/>
  <c r="J193" i="13"/>
  <c r="J110" i="13"/>
  <c r="J69" i="13"/>
  <c r="A2" i="21"/>
  <c r="B27" i="10"/>
  <c r="A1" i="21"/>
  <c r="D47" i="9"/>
  <c r="A1" i="14"/>
  <c r="A2" i="10"/>
  <c r="A2" i="12"/>
  <c r="B9" i="10"/>
  <c r="A2" i="11"/>
  <c r="B7" i="10"/>
  <c r="A2" i="14"/>
  <c r="B11" i="10"/>
  <c r="A2" i="13"/>
  <c r="B13" i="10"/>
  <c r="A2" i="5"/>
  <c r="B9" i="14"/>
  <c r="A1" i="5"/>
  <c r="A1" i="12"/>
  <c r="A1" i="11"/>
  <c r="A1" i="10"/>
  <c r="A1" i="13"/>
  <c r="A39" i="9"/>
  <c r="E14" i="9"/>
  <c r="E13" i="9"/>
  <c r="B13" i="9"/>
  <c r="Q12" i="9"/>
  <c r="O5" i="28"/>
  <c r="R69" i="13"/>
  <c r="I30" i="21"/>
  <c r="I116" i="21"/>
  <c r="I117" i="21"/>
  <c r="I169" i="21"/>
  <c r="J58" i="21"/>
  <c r="I113" i="21"/>
  <c r="I114" i="21"/>
  <c r="I115" i="21"/>
  <c r="I171" i="21"/>
  <c r="I174" i="21"/>
  <c r="I175" i="21"/>
  <c r="I172" i="21"/>
  <c r="I173" i="21"/>
  <c r="I176" i="21"/>
  <c r="I131" i="21"/>
  <c r="I140" i="21"/>
  <c r="I86" i="29"/>
  <c r="I135" i="21"/>
  <c r="I144" i="21"/>
  <c r="I90" i="29"/>
  <c r="I134" i="21"/>
  <c r="I143" i="21"/>
  <c r="I89" i="29"/>
  <c r="I133" i="21"/>
  <c r="I142" i="21"/>
  <c r="I88" i="29"/>
  <c r="I132" i="21"/>
  <c r="I141" i="21"/>
  <c r="I87" i="29"/>
  <c r="I130" i="21"/>
  <c r="I139" i="21"/>
  <c r="I85" i="29"/>
  <c r="J151" i="13"/>
  <c r="I15" i="30"/>
  <c r="K32" i="13"/>
  <c r="K35" i="13"/>
  <c r="I14" i="30"/>
  <c r="K90" i="13"/>
  <c r="K89" i="13"/>
  <c r="L230" i="21"/>
  <c r="M224" i="21"/>
  <c r="M228" i="21"/>
  <c r="J35" i="13"/>
  <c r="I13" i="21"/>
  <c r="J260" i="13"/>
  <c r="L265" i="13"/>
  <c r="J331" i="13"/>
  <c r="K326" i="13"/>
  <c r="K91" i="13"/>
  <c r="L267" i="13"/>
  <c r="J202" i="13"/>
  <c r="K197" i="13"/>
  <c r="K110" i="13"/>
  <c r="K209" i="13"/>
  <c r="K210" i="13"/>
  <c r="K211" i="13"/>
  <c r="K212" i="13"/>
  <c r="K213" i="13"/>
  <c r="K128" i="13"/>
  <c r="L266" i="13"/>
  <c r="L268" i="13"/>
  <c r="K127" i="13"/>
  <c r="K129" i="13"/>
  <c r="K292" i="13"/>
  <c r="J41" i="13"/>
  <c r="K148" i="13"/>
  <c r="K235" i="13"/>
  <c r="K257" i="13"/>
  <c r="B10" i="14"/>
  <c r="I91" i="29"/>
  <c r="E22" i="32"/>
  <c r="E20" i="32"/>
  <c r="E18" i="32"/>
  <c r="E16" i="32"/>
  <c r="E23" i="32"/>
  <c r="E17" i="32"/>
  <c r="E21" i="32"/>
  <c r="E19" i="32"/>
  <c r="I111" i="21"/>
  <c r="I118" i="21"/>
  <c r="I165" i="21"/>
  <c r="I73" i="21"/>
  <c r="J32" i="29"/>
  <c r="I15" i="21"/>
  <c r="I91" i="21"/>
  <c r="I163" i="21"/>
  <c r="I14" i="21"/>
  <c r="I74" i="21"/>
  <c r="J33" i="29"/>
  <c r="I122" i="5"/>
  <c r="I164" i="21"/>
  <c r="M152" i="21"/>
  <c r="I152" i="21"/>
  <c r="J152" i="21"/>
  <c r="N152" i="21"/>
  <c r="K152" i="21"/>
  <c r="L152" i="21"/>
  <c r="I170" i="21"/>
  <c r="I177" i="21"/>
  <c r="K55" i="29"/>
  <c r="J96" i="21"/>
  <c r="J110" i="21"/>
  <c r="J169" i="21"/>
  <c r="I145" i="21"/>
  <c r="R35" i="13"/>
  <c r="R3" i="13"/>
  <c r="G8" i="14"/>
  <c r="K26" i="30"/>
  <c r="K28" i="30"/>
  <c r="K30" i="30"/>
  <c r="I16" i="30"/>
  <c r="I17" i="30"/>
  <c r="M229" i="21"/>
  <c r="M53" i="5"/>
  <c r="M103" i="5"/>
  <c r="K201" i="13"/>
  <c r="K92" i="13"/>
  <c r="J205" i="13"/>
  <c r="I122" i="21"/>
  <c r="K198" i="13"/>
  <c r="I123" i="21"/>
  <c r="K130" i="13"/>
  <c r="K199" i="13"/>
  <c r="K328" i="13"/>
  <c r="K196" i="13"/>
  <c r="I121" i="21"/>
  <c r="K200" i="13"/>
  <c r="K327" i="13"/>
  <c r="K330" i="13"/>
  <c r="K325" i="13"/>
  <c r="K329" i="13"/>
  <c r="I124" i="5"/>
  <c r="I166" i="21"/>
  <c r="I16" i="21"/>
  <c r="I125" i="5"/>
  <c r="I130" i="5"/>
  <c r="I125" i="21"/>
  <c r="I126" i="21"/>
  <c r="I90" i="21"/>
  <c r="I40" i="21"/>
  <c r="I14" i="28"/>
  <c r="I124" i="21"/>
  <c r="I92" i="21"/>
  <c r="I41" i="21"/>
  <c r="J23" i="21"/>
  <c r="I123" i="5"/>
  <c r="I128" i="5"/>
  <c r="I80" i="21"/>
  <c r="I79" i="21"/>
  <c r="I81" i="21"/>
  <c r="I83" i="21"/>
  <c r="I82" i="21"/>
  <c r="I78" i="21"/>
  <c r="I72" i="21"/>
  <c r="I151" i="21"/>
  <c r="N151" i="21"/>
  <c r="K151" i="21"/>
  <c r="L151" i="21"/>
  <c r="J151" i="21"/>
  <c r="M151" i="21"/>
  <c r="L154" i="21"/>
  <c r="I154" i="21"/>
  <c r="K154" i="21"/>
  <c r="M154" i="21"/>
  <c r="N154" i="21"/>
  <c r="J154" i="21"/>
  <c r="I153" i="21"/>
  <c r="J153" i="21"/>
  <c r="L153" i="21"/>
  <c r="N153" i="21"/>
  <c r="M153" i="21"/>
  <c r="K153" i="21"/>
  <c r="M155" i="21"/>
  <c r="I155" i="21"/>
  <c r="N155" i="21"/>
  <c r="J155" i="21"/>
  <c r="K155" i="21"/>
  <c r="L155" i="21"/>
  <c r="I129" i="5"/>
  <c r="I185" i="21"/>
  <c r="I81" i="29"/>
  <c r="I180" i="21"/>
  <c r="I76" i="29"/>
  <c r="I181" i="21"/>
  <c r="I77" i="29"/>
  <c r="I183" i="21"/>
  <c r="I79" i="29"/>
  <c r="I182" i="21"/>
  <c r="I78" i="29"/>
  <c r="I184" i="21"/>
  <c r="I80" i="29"/>
  <c r="N156" i="21"/>
  <c r="I156" i="21"/>
  <c r="M156" i="21"/>
  <c r="J156" i="21"/>
  <c r="K156" i="21"/>
  <c r="L156" i="21"/>
  <c r="K58" i="21"/>
  <c r="I15" i="28"/>
  <c r="K53" i="29"/>
  <c r="K54" i="29"/>
  <c r="K52" i="29"/>
  <c r="J13" i="30"/>
  <c r="J14" i="30"/>
  <c r="I19" i="30"/>
  <c r="M230" i="21"/>
  <c r="N224" i="21"/>
  <c r="N228" i="21"/>
  <c r="N229" i="21"/>
  <c r="N53" i="5"/>
  <c r="N103" i="5"/>
  <c r="K202" i="13"/>
  <c r="K331" i="13"/>
  <c r="I17" i="21"/>
  <c r="I18" i="21"/>
  <c r="J13" i="21"/>
  <c r="J14" i="21"/>
  <c r="J74" i="21"/>
  <c r="K33" i="29"/>
  <c r="I82" i="29"/>
  <c r="J62" i="21"/>
  <c r="F23" i="32"/>
  <c r="F21" i="32"/>
  <c r="F20" i="32"/>
  <c r="F18" i="32"/>
  <c r="F16" i="32"/>
  <c r="F22" i="32"/>
  <c r="F19" i="32"/>
  <c r="F17" i="32"/>
  <c r="J15" i="21"/>
  <c r="J90" i="21"/>
  <c r="I126" i="5"/>
  <c r="I131" i="5"/>
  <c r="J122" i="5"/>
  <c r="J22" i="21"/>
  <c r="I127" i="21"/>
  <c r="I51" i="21"/>
  <c r="I93" i="21"/>
  <c r="I39" i="21"/>
  <c r="I42" i="21"/>
  <c r="J63" i="21"/>
  <c r="J31" i="29"/>
  <c r="J34" i="29"/>
  <c r="I75" i="21"/>
  <c r="J60" i="21"/>
  <c r="I84" i="21"/>
  <c r="I49" i="21"/>
  <c r="J70" i="29"/>
  <c r="K157" i="21"/>
  <c r="K53" i="21"/>
  <c r="J174" i="21"/>
  <c r="J114" i="21"/>
  <c r="J123" i="21"/>
  <c r="J25" i="5"/>
  <c r="J75" i="5"/>
  <c r="L157" i="21"/>
  <c r="L53" i="21"/>
  <c r="J61" i="21"/>
  <c r="J123" i="5"/>
  <c r="J73" i="21"/>
  <c r="K32" i="29"/>
  <c r="J72" i="21"/>
  <c r="J80" i="21"/>
  <c r="J83" i="21"/>
  <c r="J81" i="21"/>
  <c r="J82" i="21"/>
  <c r="I186" i="21"/>
  <c r="I52" i="21"/>
  <c r="J72" i="29"/>
  <c r="I13" i="28"/>
  <c r="I16" i="28"/>
  <c r="J65" i="21"/>
  <c r="M157" i="21"/>
  <c r="M53" i="21"/>
  <c r="N157" i="21"/>
  <c r="N53" i="21"/>
  <c r="J64" i="21"/>
  <c r="J71" i="29"/>
  <c r="L55" i="29"/>
  <c r="L54" i="29"/>
  <c r="K110" i="21"/>
  <c r="K169" i="21"/>
  <c r="K96" i="21"/>
  <c r="J91" i="21"/>
  <c r="J157" i="21"/>
  <c r="J53" i="21"/>
  <c r="I157" i="21"/>
  <c r="I53" i="21"/>
  <c r="L26" i="30"/>
  <c r="L28" i="30"/>
  <c r="L30" i="30"/>
  <c r="J15" i="30"/>
  <c r="J16" i="30"/>
  <c r="N230" i="21"/>
  <c r="J21" i="21"/>
  <c r="J79" i="21"/>
  <c r="J14" i="5"/>
  <c r="J78" i="21"/>
  <c r="J92" i="21"/>
  <c r="J93" i="21"/>
  <c r="J112" i="21"/>
  <c r="J121" i="21"/>
  <c r="E15" i="32"/>
  <c r="E12" i="32"/>
  <c r="J124" i="5"/>
  <c r="J129" i="5"/>
  <c r="E14" i="32"/>
  <c r="I81" i="13"/>
  <c r="J115" i="21"/>
  <c r="J124" i="21"/>
  <c r="J26" i="5"/>
  <c r="J76" i="5"/>
  <c r="E13" i="32"/>
  <c r="J175" i="21"/>
  <c r="J128" i="5"/>
  <c r="J172" i="21"/>
  <c r="J73" i="29"/>
  <c r="L52" i="29"/>
  <c r="K70" i="29"/>
  <c r="L58" i="21"/>
  <c r="K72" i="29"/>
  <c r="M55" i="29"/>
  <c r="M54" i="29"/>
  <c r="L72" i="29"/>
  <c r="L110" i="21"/>
  <c r="L53" i="29"/>
  <c r="I55" i="21"/>
  <c r="J48" i="21"/>
  <c r="J84" i="21"/>
  <c r="J13" i="5"/>
  <c r="J17" i="5"/>
  <c r="J16" i="5"/>
  <c r="K31" i="29"/>
  <c r="K34" i="29"/>
  <c r="J75" i="21"/>
  <c r="J113" i="21"/>
  <c r="J122" i="21"/>
  <c r="J24" i="5"/>
  <c r="J74" i="5"/>
  <c r="J173" i="21"/>
  <c r="K46" i="29"/>
  <c r="J15" i="5"/>
  <c r="J176" i="21"/>
  <c r="J116" i="21"/>
  <c r="J125" i="21"/>
  <c r="J27" i="5"/>
  <c r="J77" i="5"/>
  <c r="J24" i="21"/>
  <c r="K48" i="29"/>
  <c r="J117" i="21"/>
  <c r="J126" i="21"/>
  <c r="J28" i="5"/>
  <c r="J78" i="5"/>
  <c r="K47" i="29"/>
  <c r="J18" i="5"/>
  <c r="J59" i="21"/>
  <c r="I195" i="21"/>
  <c r="I206" i="21"/>
  <c r="I209" i="21"/>
  <c r="J203" i="21"/>
  <c r="I247" i="21"/>
  <c r="I251" i="21"/>
  <c r="J245" i="21"/>
  <c r="I238" i="21"/>
  <c r="I242" i="21"/>
  <c r="J236" i="21"/>
  <c r="J17" i="30"/>
  <c r="K13" i="30"/>
  <c r="L96" i="21"/>
  <c r="H23" i="32"/>
  <c r="H21" i="32"/>
  <c r="H22" i="32"/>
  <c r="H20" i="32"/>
  <c r="G17" i="32"/>
  <c r="G22" i="32"/>
  <c r="G23" i="32"/>
  <c r="G21" i="32"/>
  <c r="G18" i="32"/>
  <c r="G19" i="32"/>
  <c r="G16" i="32"/>
  <c r="G20" i="32"/>
  <c r="E25" i="32"/>
  <c r="L169" i="21"/>
  <c r="J49" i="21"/>
  <c r="M52" i="29"/>
  <c r="L70" i="29"/>
  <c r="M58" i="21"/>
  <c r="H17" i="32"/>
  <c r="J65" i="29"/>
  <c r="K41" i="29"/>
  <c r="K101" i="29"/>
  <c r="J23" i="5"/>
  <c r="J127" i="21"/>
  <c r="K71" i="29"/>
  <c r="K73" i="29"/>
  <c r="M53" i="29"/>
  <c r="L71" i="29"/>
  <c r="J171" i="21"/>
  <c r="J170" i="21"/>
  <c r="J177" i="21"/>
  <c r="J136" i="21"/>
  <c r="J97" i="21"/>
  <c r="J66" i="21"/>
  <c r="J19" i="5"/>
  <c r="J66" i="29"/>
  <c r="K42" i="29"/>
  <c r="J207" i="21"/>
  <c r="J208" i="21"/>
  <c r="K100" i="29"/>
  <c r="K49" i="29"/>
  <c r="J64" i="29"/>
  <c r="K40" i="29"/>
  <c r="J111" i="21"/>
  <c r="J118" i="21"/>
  <c r="I198" i="21"/>
  <c r="J192" i="21"/>
  <c r="M26" i="30"/>
  <c r="M28" i="30"/>
  <c r="M30" i="30"/>
  <c r="J19" i="30"/>
  <c r="K15" i="30"/>
  <c r="K14" i="30"/>
  <c r="H16" i="32"/>
  <c r="M169" i="21"/>
  <c r="H18" i="32"/>
  <c r="H19" i="32"/>
  <c r="M96" i="21"/>
  <c r="L73" i="29"/>
  <c r="N55" i="29"/>
  <c r="N53" i="29"/>
  <c r="M71" i="29"/>
  <c r="M110" i="21"/>
  <c r="N58" i="21"/>
  <c r="I18" i="32"/>
  <c r="J51" i="21"/>
  <c r="J30" i="21"/>
  <c r="J27" i="21"/>
  <c r="J67" i="29"/>
  <c r="V36" i="32"/>
  <c r="J60" i="29"/>
  <c r="J185" i="21"/>
  <c r="J180" i="21"/>
  <c r="J183" i="21"/>
  <c r="J182" i="21"/>
  <c r="J181" i="21"/>
  <c r="J184" i="21"/>
  <c r="J102" i="21"/>
  <c r="J103" i="21"/>
  <c r="J100" i="21"/>
  <c r="J101" i="21"/>
  <c r="J99" i="21"/>
  <c r="J98" i="21"/>
  <c r="J104" i="21"/>
  <c r="J50" i="21"/>
  <c r="J29" i="5"/>
  <c r="J73" i="5"/>
  <c r="J79" i="5"/>
  <c r="J59" i="29"/>
  <c r="J196" i="21"/>
  <c r="J197" i="21"/>
  <c r="K99" i="29"/>
  <c r="K43" i="29"/>
  <c r="J58" i="29"/>
  <c r="J131" i="21"/>
  <c r="J140" i="21"/>
  <c r="J134" i="21"/>
  <c r="J143" i="21"/>
  <c r="J130" i="21"/>
  <c r="J139" i="21"/>
  <c r="J85" i="29"/>
  <c r="J133" i="21"/>
  <c r="J142" i="21"/>
  <c r="J132" i="21"/>
  <c r="J141" i="21"/>
  <c r="J135" i="21"/>
  <c r="J144" i="21"/>
  <c r="K16" i="30"/>
  <c r="K17" i="30"/>
  <c r="L13" i="30"/>
  <c r="J81" i="29"/>
  <c r="J42" i="5"/>
  <c r="J92" i="5"/>
  <c r="J86" i="29"/>
  <c r="J77" i="29"/>
  <c r="J79" i="29"/>
  <c r="I17" i="32"/>
  <c r="I16" i="32"/>
  <c r="J46" i="5"/>
  <c r="J96" i="5"/>
  <c r="J90" i="29"/>
  <c r="J45" i="5"/>
  <c r="J95" i="5"/>
  <c r="J89" i="29"/>
  <c r="J80" i="29"/>
  <c r="J76" i="29"/>
  <c r="I23" i="32"/>
  <c r="J43" i="5"/>
  <c r="J93" i="5"/>
  <c r="J87" i="29"/>
  <c r="I19" i="32"/>
  <c r="I20" i="32"/>
  <c r="J44" i="5"/>
  <c r="J94" i="5"/>
  <c r="J88" i="29"/>
  <c r="J78" i="29"/>
  <c r="I21" i="32"/>
  <c r="I22" i="32"/>
  <c r="N52" i="29"/>
  <c r="M70" i="29"/>
  <c r="N54" i="29"/>
  <c r="M72" i="29"/>
  <c r="J29" i="21"/>
  <c r="I21" i="28"/>
  <c r="J28" i="21"/>
  <c r="J34" i="21"/>
  <c r="K64" i="21"/>
  <c r="K116" i="21"/>
  <c r="K125" i="21"/>
  <c r="K27" i="5"/>
  <c r="K77" i="5"/>
  <c r="K61" i="21"/>
  <c r="J34" i="5"/>
  <c r="N169" i="21"/>
  <c r="N110" i="21"/>
  <c r="N96" i="21"/>
  <c r="J23" i="32"/>
  <c r="K60" i="21"/>
  <c r="K65" i="21"/>
  <c r="J33" i="5"/>
  <c r="J37" i="5"/>
  <c r="K63" i="21"/>
  <c r="J35" i="5"/>
  <c r="J61" i="29"/>
  <c r="J164" i="21"/>
  <c r="J40" i="21"/>
  <c r="J145" i="21"/>
  <c r="J41" i="5"/>
  <c r="K62" i="21"/>
  <c r="J36" i="5"/>
  <c r="J32" i="5"/>
  <c r="J186" i="21"/>
  <c r="J52" i="21"/>
  <c r="J55" i="21"/>
  <c r="K48" i="21"/>
  <c r="I19" i="28"/>
  <c r="J163" i="21"/>
  <c r="J33" i="21"/>
  <c r="N26" i="30"/>
  <c r="N28" i="30"/>
  <c r="N30" i="30"/>
  <c r="L14" i="30"/>
  <c r="L15" i="30"/>
  <c r="K19" i="30"/>
  <c r="J238" i="21"/>
  <c r="J54" i="5"/>
  <c r="J195" i="21"/>
  <c r="J50" i="5"/>
  <c r="J247" i="21"/>
  <c r="J55" i="5"/>
  <c r="J105" i="5"/>
  <c r="J91" i="29"/>
  <c r="J17" i="32"/>
  <c r="J82" i="29"/>
  <c r="J19" i="32"/>
  <c r="I82" i="13"/>
  <c r="J14" i="31" a="1"/>
  <c r="F14" i="32"/>
  <c r="J20" i="32"/>
  <c r="J21" i="32"/>
  <c r="J18" i="32"/>
  <c r="J16" i="32"/>
  <c r="V12" i="32"/>
  <c r="V30" i="32"/>
  <c r="F13" i="32"/>
  <c r="F12" i="32"/>
  <c r="F15" i="32"/>
  <c r="J22" i="32"/>
  <c r="M73" i="29"/>
  <c r="I20" i="28"/>
  <c r="I22" i="28"/>
  <c r="K176" i="21"/>
  <c r="J165" i="21"/>
  <c r="J41" i="21"/>
  <c r="J15" i="28"/>
  <c r="J35" i="21"/>
  <c r="J27" i="28"/>
  <c r="K22" i="21"/>
  <c r="J14" i="28"/>
  <c r="J14" i="29"/>
  <c r="N73" i="29"/>
  <c r="J38" i="5"/>
  <c r="J39" i="21"/>
  <c r="J26" i="28"/>
  <c r="J20" i="29"/>
  <c r="K173" i="21"/>
  <c r="K113" i="21"/>
  <c r="K122" i="21"/>
  <c r="K24" i="5"/>
  <c r="K74" i="5"/>
  <c r="K114" i="21"/>
  <c r="K123" i="21"/>
  <c r="K25" i="5"/>
  <c r="K75" i="5"/>
  <c r="K174" i="21"/>
  <c r="K117" i="21"/>
  <c r="K126" i="21"/>
  <c r="K28" i="5"/>
  <c r="K78" i="5"/>
  <c r="L48" i="29"/>
  <c r="L47" i="29"/>
  <c r="K115" i="21"/>
  <c r="K124" i="21"/>
  <c r="K26" i="5"/>
  <c r="K76" i="5"/>
  <c r="K175" i="21"/>
  <c r="J25" i="28"/>
  <c r="J19" i="29"/>
  <c r="J47" i="5"/>
  <c r="J91" i="5"/>
  <c r="J97" i="5"/>
  <c r="L46" i="29"/>
  <c r="K112" i="21"/>
  <c r="K172" i="21"/>
  <c r="K59" i="21"/>
  <c r="J100" i="5"/>
  <c r="J115" i="5"/>
  <c r="J104" i="5"/>
  <c r="O26" i="30"/>
  <c r="O28" i="30"/>
  <c r="O30" i="30"/>
  <c r="L16" i="30"/>
  <c r="L17" i="30"/>
  <c r="M13" i="30"/>
  <c r="M14" i="30"/>
  <c r="J206" i="21"/>
  <c r="J51" i="5"/>
  <c r="J198" i="21"/>
  <c r="K192" i="21"/>
  <c r="L99" i="29"/>
  <c r="J242" i="21"/>
  <c r="K236" i="21"/>
  <c r="J251" i="21"/>
  <c r="K245" i="21"/>
  <c r="K23" i="21"/>
  <c r="N14" i="31"/>
  <c r="K14" i="31"/>
  <c r="M14" i="31"/>
  <c r="L14" i="31"/>
  <c r="J14" i="31"/>
  <c r="J166" i="21"/>
  <c r="J16" i="21"/>
  <c r="J125" i="5"/>
  <c r="F25" i="32"/>
  <c r="J36" i="21"/>
  <c r="J96" i="29"/>
  <c r="J15" i="29"/>
  <c r="J28" i="28"/>
  <c r="J21" i="29"/>
  <c r="J22" i="29"/>
  <c r="K136" i="21"/>
  <c r="K97" i="21"/>
  <c r="K171" i="21"/>
  <c r="K170" i="21"/>
  <c r="K177" i="21"/>
  <c r="K66" i="21"/>
  <c r="K121" i="21"/>
  <c r="K111" i="21"/>
  <c r="K118" i="21"/>
  <c r="L40" i="29"/>
  <c r="L49" i="29"/>
  <c r="K64" i="29"/>
  <c r="J42" i="21"/>
  <c r="K21" i="21"/>
  <c r="J13" i="29"/>
  <c r="J13" i="28"/>
  <c r="J16" i="28"/>
  <c r="J17" i="21"/>
  <c r="J18" i="21"/>
  <c r="K13" i="21"/>
  <c r="L42" i="29"/>
  <c r="K66" i="29"/>
  <c r="L41" i="29"/>
  <c r="K65" i="29"/>
  <c r="N71" i="29"/>
  <c r="N70" i="29"/>
  <c r="N72" i="29"/>
  <c r="J116" i="5"/>
  <c r="J117" i="5"/>
  <c r="L101" i="29"/>
  <c r="L19" i="30"/>
  <c r="M15" i="30"/>
  <c r="M16" i="30"/>
  <c r="M17" i="30"/>
  <c r="M19" i="30"/>
  <c r="K196" i="21"/>
  <c r="K197" i="21"/>
  <c r="J209" i="21"/>
  <c r="K203" i="21"/>
  <c r="L100" i="29"/>
  <c r="J16" i="29"/>
  <c r="L21" i="31"/>
  <c r="L22" i="31"/>
  <c r="M21" i="31"/>
  <c r="M22" i="31"/>
  <c r="K21" i="31"/>
  <c r="K22" i="31"/>
  <c r="J21" i="31"/>
  <c r="J22" i="31"/>
  <c r="N21" i="31"/>
  <c r="N22" i="31"/>
  <c r="J130" i="5"/>
  <c r="J126" i="5"/>
  <c r="J131" i="5"/>
  <c r="L43" i="29"/>
  <c r="K58" i="29"/>
  <c r="K60" i="29"/>
  <c r="K59" i="29"/>
  <c r="K15" i="21"/>
  <c r="K14" i="21"/>
  <c r="K122" i="5"/>
  <c r="K24" i="21"/>
  <c r="K67" i="29"/>
  <c r="W36" i="32"/>
  <c r="K102" i="21"/>
  <c r="K103" i="21"/>
  <c r="K101" i="21"/>
  <c r="K100" i="21"/>
  <c r="K99" i="21"/>
  <c r="K98" i="21"/>
  <c r="K104" i="21"/>
  <c r="K50" i="21"/>
  <c r="K184" i="21"/>
  <c r="K36" i="5"/>
  <c r="K182" i="21"/>
  <c r="K34" i="5"/>
  <c r="K183" i="21"/>
  <c r="K35" i="5"/>
  <c r="K180" i="21"/>
  <c r="K185" i="21"/>
  <c r="K37" i="5"/>
  <c r="K181" i="21"/>
  <c r="K33" i="5"/>
  <c r="K23" i="5"/>
  <c r="K127" i="21"/>
  <c r="K131" i="21"/>
  <c r="K140" i="21"/>
  <c r="K42" i="5"/>
  <c r="K92" i="5"/>
  <c r="K130" i="21"/>
  <c r="K139" i="21"/>
  <c r="K135" i="21"/>
  <c r="K144" i="21"/>
  <c r="K46" i="5"/>
  <c r="K96" i="5"/>
  <c r="K134" i="21"/>
  <c r="K143" i="21"/>
  <c r="K45" i="5"/>
  <c r="K95" i="5"/>
  <c r="K132" i="21"/>
  <c r="K141" i="21"/>
  <c r="K43" i="5"/>
  <c r="K93" i="5"/>
  <c r="K133" i="21"/>
  <c r="K142" i="21"/>
  <c r="K44" i="5"/>
  <c r="K94" i="5"/>
  <c r="K207" i="21"/>
  <c r="K208" i="21"/>
  <c r="N13" i="30"/>
  <c r="N14" i="30"/>
  <c r="L23" i="31"/>
  <c r="O29" i="31"/>
  <c r="Q29" i="31"/>
  <c r="R29" i="31"/>
  <c r="P29" i="31"/>
  <c r="N29" i="31"/>
  <c r="M23" i="31"/>
  <c r="K51" i="21"/>
  <c r="K30" i="21"/>
  <c r="K28" i="21"/>
  <c r="P28" i="31"/>
  <c r="P30" i="31"/>
  <c r="J23" i="31"/>
  <c r="Q28" i="31"/>
  <c r="Q30" i="31"/>
  <c r="N28" i="31"/>
  <c r="R28" i="31"/>
  <c r="R30" i="31"/>
  <c r="O28" i="31"/>
  <c r="N23" i="31"/>
  <c r="K23" i="31"/>
  <c r="K61" i="29"/>
  <c r="K32" i="5"/>
  <c r="K38" i="5"/>
  <c r="K186" i="21"/>
  <c r="K52" i="21"/>
  <c r="K73" i="5"/>
  <c r="K79" i="5"/>
  <c r="K29" i="5"/>
  <c r="K145" i="21"/>
  <c r="K41" i="5"/>
  <c r="K90" i="21"/>
  <c r="K92" i="21"/>
  <c r="K124" i="5"/>
  <c r="K129" i="5"/>
  <c r="K91" i="21"/>
  <c r="K27" i="21"/>
  <c r="K29" i="21"/>
  <c r="K123" i="5"/>
  <c r="K128" i="5"/>
  <c r="K80" i="21"/>
  <c r="K78" i="21"/>
  <c r="K72" i="21"/>
  <c r="K82" i="21"/>
  <c r="K74" i="21"/>
  <c r="K79" i="21"/>
  <c r="K83" i="21"/>
  <c r="K73" i="21"/>
  <c r="K81" i="21"/>
  <c r="N15" i="30"/>
  <c r="W30" i="32"/>
  <c r="K85" i="29"/>
  <c r="K76" i="29"/>
  <c r="K88" i="29"/>
  <c r="K79" i="29"/>
  <c r="K87" i="29"/>
  <c r="K78" i="29"/>
  <c r="K86" i="29"/>
  <c r="K77" i="29"/>
  <c r="N30" i="31"/>
  <c r="K89" i="29"/>
  <c r="K80" i="29"/>
  <c r="K90" i="29"/>
  <c r="K81" i="29"/>
  <c r="O30" i="31"/>
  <c r="K17" i="5"/>
  <c r="L64" i="21"/>
  <c r="K18" i="5"/>
  <c r="L65" i="21"/>
  <c r="K13" i="5"/>
  <c r="K84" i="21"/>
  <c r="L60" i="21"/>
  <c r="K16" i="5"/>
  <c r="L63" i="21"/>
  <c r="L33" i="29"/>
  <c r="K15" i="5"/>
  <c r="L62" i="21"/>
  <c r="K163" i="21"/>
  <c r="K39" i="21"/>
  <c r="J25" i="29"/>
  <c r="J19" i="28"/>
  <c r="K33" i="21"/>
  <c r="K93" i="21"/>
  <c r="K75" i="21"/>
  <c r="L31" i="29"/>
  <c r="K164" i="21"/>
  <c r="K40" i="21"/>
  <c r="J26" i="29"/>
  <c r="J20" i="28"/>
  <c r="K34" i="21"/>
  <c r="K91" i="5"/>
  <c r="K97" i="5"/>
  <c r="K47" i="5"/>
  <c r="L32" i="29"/>
  <c r="K14" i="5"/>
  <c r="L61" i="21"/>
  <c r="J27" i="29"/>
  <c r="J21" i="28"/>
  <c r="K165" i="21"/>
  <c r="K41" i="21"/>
  <c r="K35" i="21"/>
  <c r="N16" i="30"/>
  <c r="N17" i="30"/>
  <c r="N19" i="30"/>
  <c r="K49" i="21"/>
  <c r="K55" i="21"/>
  <c r="L48" i="21"/>
  <c r="W12" i="32"/>
  <c r="G13" i="32"/>
  <c r="G12" i="32"/>
  <c r="G15" i="32"/>
  <c r="K91" i="29"/>
  <c r="G14" i="32"/>
  <c r="K82" i="29"/>
  <c r="K42" i="21"/>
  <c r="L21" i="21"/>
  <c r="K13" i="29"/>
  <c r="K13" i="28"/>
  <c r="L22" i="21"/>
  <c r="K14" i="29"/>
  <c r="K14" i="28"/>
  <c r="K27" i="28"/>
  <c r="K21" i="29"/>
  <c r="J28" i="29"/>
  <c r="M48" i="29"/>
  <c r="L117" i="21"/>
  <c r="L126" i="21"/>
  <c r="L28" i="5"/>
  <c r="L78" i="5"/>
  <c r="L116" i="21"/>
  <c r="L125" i="21"/>
  <c r="L27" i="5"/>
  <c r="L77" i="5"/>
  <c r="L176" i="21"/>
  <c r="K166" i="21"/>
  <c r="K16" i="21"/>
  <c r="L23" i="21"/>
  <c r="K15" i="29"/>
  <c r="K15" i="28"/>
  <c r="L113" i="21"/>
  <c r="L122" i="21"/>
  <c r="L24" i="5"/>
  <c r="L74" i="5"/>
  <c r="L173" i="21"/>
  <c r="K20" i="29"/>
  <c r="K26" i="28"/>
  <c r="L34" i="29"/>
  <c r="K36" i="21"/>
  <c r="K96" i="29"/>
  <c r="K19" i="29"/>
  <c r="K25" i="28"/>
  <c r="K19" i="5"/>
  <c r="L174" i="21"/>
  <c r="L114" i="21"/>
  <c r="L123" i="21"/>
  <c r="L25" i="5"/>
  <c r="L75" i="5"/>
  <c r="J22" i="28"/>
  <c r="L175" i="21"/>
  <c r="L115" i="21"/>
  <c r="L124" i="21"/>
  <c r="L26" i="5"/>
  <c r="L76" i="5"/>
  <c r="M47" i="29"/>
  <c r="L172" i="21"/>
  <c r="L112" i="21"/>
  <c r="L59" i="21"/>
  <c r="M46" i="29"/>
  <c r="G25" i="32"/>
  <c r="K16" i="29"/>
  <c r="M49" i="29"/>
  <c r="M40" i="29"/>
  <c r="L64" i="29"/>
  <c r="K22" i="29"/>
  <c r="M42" i="29"/>
  <c r="L66" i="29"/>
  <c r="K16" i="28"/>
  <c r="L136" i="21"/>
  <c r="L171" i="21"/>
  <c r="L170" i="21"/>
  <c r="L177" i="21"/>
  <c r="L97" i="21"/>
  <c r="L66" i="21"/>
  <c r="M41" i="29"/>
  <c r="L59" i="29"/>
  <c r="L65" i="29"/>
  <c r="K28" i="28"/>
  <c r="K125" i="5"/>
  <c r="K17" i="21"/>
  <c r="K18" i="21"/>
  <c r="L13" i="21"/>
  <c r="L24" i="21"/>
  <c r="L111" i="21"/>
  <c r="L118" i="21"/>
  <c r="L121" i="21"/>
  <c r="K195" i="21"/>
  <c r="K50" i="5"/>
  <c r="K238" i="21"/>
  <c r="K54" i="5"/>
  <c r="K247" i="21"/>
  <c r="K55" i="5"/>
  <c r="K105" i="5"/>
  <c r="L23" i="5"/>
  <c r="L127" i="21"/>
  <c r="L134" i="21"/>
  <c r="L143" i="21"/>
  <c r="L45" i="5"/>
  <c r="L95" i="5"/>
  <c r="L130" i="21"/>
  <c r="L139" i="21"/>
  <c r="L131" i="21"/>
  <c r="L140" i="21"/>
  <c r="L42" i="5"/>
  <c r="L92" i="5"/>
  <c r="L135" i="21"/>
  <c r="L144" i="21"/>
  <c r="L46" i="5"/>
  <c r="L96" i="5"/>
  <c r="L133" i="21"/>
  <c r="L142" i="21"/>
  <c r="L44" i="5"/>
  <c r="L94" i="5"/>
  <c r="L132" i="21"/>
  <c r="L141" i="21"/>
  <c r="L43" i="5"/>
  <c r="L93" i="5"/>
  <c r="L122" i="5"/>
  <c r="L15" i="21"/>
  <c r="L14" i="21"/>
  <c r="L185" i="21"/>
  <c r="L37" i="5"/>
  <c r="L181" i="21"/>
  <c r="L33" i="5"/>
  <c r="L184" i="21"/>
  <c r="L36" i="5"/>
  <c r="L182" i="21"/>
  <c r="L34" i="5"/>
  <c r="L183" i="21"/>
  <c r="L35" i="5"/>
  <c r="L180" i="21"/>
  <c r="L67" i="29"/>
  <c r="X36" i="32"/>
  <c r="L60" i="29"/>
  <c r="M43" i="29"/>
  <c r="L58" i="29"/>
  <c r="K130" i="5"/>
  <c r="K126" i="5"/>
  <c r="K131" i="5"/>
  <c r="L98" i="21"/>
  <c r="L102" i="21"/>
  <c r="L101" i="21"/>
  <c r="L103" i="21"/>
  <c r="L100" i="21"/>
  <c r="L99" i="21"/>
  <c r="L104" i="21"/>
  <c r="L50" i="21"/>
  <c r="K115" i="5"/>
  <c r="K100" i="5"/>
  <c r="K104" i="5"/>
  <c r="K251" i="21"/>
  <c r="L245" i="21"/>
  <c r="K242" i="21"/>
  <c r="L236" i="21"/>
  <c r="K206" i="21"/>
  <c r="K51" i="5"/>
  <c r="K116" i="5"/>
  <c r="K198" i="21"/>
  <c r="L192" i="21"/>
  <c r="M99" i="29"/>
  <c r="O13" i="30"/>
  <c r="O14" i="30"/>
  <c r="L51" i="21"/>
  <c r="L30" i="21"/>
  <c r="L29" i="21"/>
  <c r="K117" i="5"/>
  <c r="L145" i="21"/>
  <c r="L41" i="5"/>
  <c r="L82" i="21"/>
  <c r="L78" i="21"/>
  <c r="L72" i="21"/>
  <c r="L73" i="21"/>
  <c r="L80" i="21"/>
  <c r="L83" i="21"/>
  <c r="L123" i="5"/>
  <c r="L128" i="5"/>
  <c r="L81" i="21"/>
  <c r="L79" i="21"/>
  <c r="L74" i="21"/>
  <c r="L61" i="29"/>
  <c r="L124" i="5"/>
  <c r="L129" i="5"/>
  <c r="L90" i="21"/>
  <c r="L92" i="21"/>
  <c r="L91" i="21"/>
  <c r="M101" i="29"/>
  <c r="L186" i="21"/>
  <c r="L52" i="21"/>
  <c r="L32" i="5"/>
  <c r="L38" i="5"/>
  <c r="L73" i="5"/>
  <c r="L79" i="5"/>
  <c r="L29" i="5"/>
  <c r="L196" i="21"/>
  <c r="L197" i="21"/>
  <c r="K209" i="21"/>
  <c r="L203" i="21"/>
  <c r="M100" i="29"/>
  <c r="O15" i="30"/>
  <c r="X30" i="32"/>
  <c r="L28" i="21"/>
  <c r="K26" i="29"/>
  <c r="L85" i="29"/>
  <c r="L76" i="29"/>
  <c r="L27" i="21"/>
  <c r="K25" i="29"/>
  <c r="L86" i="29"/>
  <c r="L77" i="29"/>
  <c r="L87" i="29"/>
  <c r="L78" i="29"/>
  <c r="L89" i="29"/>
  <c r="L80" i="29"/>
  <c r="L90" i="29"/>
  <c r="L81" i="29"/>
  <c r="L79" i="29"/>
  <c r="L88" i="29"/>
  <c r="L14" i="5"/>
  <c r="M61" i="21"/>
  <c r="L17" i="5"/>
  <c r="M64" i="21"/>
  <c r="L16" i="5"/>
  <c r="M63" i="21"/>
  <c r="M32" i="29"/>
  <c r="K21" i="28"/>
  <c r="K27" i="29"/>
  <c r="L165" i="21"/>
  <c r="L41" i="21"/>
  <c r="L35" i="21"/>
  <c r="L15" i="5"/>
  <c r="M62" i="21"/>
  <c r="L75" i="21"/>
  <c r="M31" i="29"/>
  <c r="L91" i="5"/>
  <c r="L97" i="5"/>
  <c r="L47" i="5"/>
  <c r="L163" i="21"/>
  <c r="L93" i="21"/>
  <c r="M33" i="29"/>
  <c r="L18" i="5"/>
  <c r="M65" i="21"/>
  <c r="L84" i="21"/>
  <c r="L13" i="5"/>
  <c r="M60" i="21"/>
  <c r="O16" i="30"/>
  <c r="O17" i="30"/>
  <c r="O19" i="30"/>
  <c r="L207" i="21"/>
  <c r="L208" i="21"/>
  <c r="K19" i="28"/>
  <c r="K22" i="28"/>
  <c r="K20" i="28"/>
  <c r="L49" i="21"/>
  <c r="L55" i="21"/>
  <c r="M48" i="21"/>
  <c r="X12" i="32"/>
  <c r="H14" i="32"/>
  <c r="H12" i="32"/>
  <c r="H15" i="32"/>
  <c r="L33" i="21"/>
  <c r="L19" i="29"/>
  <c r="L34" i="21"/>
  <c r="L26" i="28"/>
  <c r="L164" i="21"/>
  <c r="L40" i="21"/>
  <c r="L14" i="29"/>
  <c r="H13" i="32"/>
  <c r="L82" i="29"/>
  <c r="L91" i="29"/>
  <c r="L39" i="21"/>
  <c r="L42" i="21"/>
  <c r="L14" i="28"/>
  <c r="L19" i="5"/>
  <c r="M172" i="21"/>
  <c r="M59" i="21"/>
  <c r="M112" i="21"/>
  <c r="N46" i="29"/>
  <c r="M117" i="21"/>
  <c r="M126" i="21"/>
  <c r="M28" i="5"/>
  <c r="M78" i="5"/>
  <c r="N48" i="29"/>
  <c r="M23" i="21"/>
  <c r="L15" i="28"/>
  <c r="L15" i="29"/>
  <c r="K28" i="29"/>
  <c r="N47" i="29"/>
  <c r="M115" i="21"/>
  <c r="M124" i="21"/>
  <c r="M26" i="5"/>
  <c r="M76" i="5"/>
  <c r="M175" i="21"/>
  <c r="M116" i="21"/>
  <c r="M125" i="21"/>
  <c r="M27" i="5"/>
  <c r="M77" i="5"/>
  <c r="M176" i="21"/>
  <c r="M113" i="21"/>
  <c r="M122" i="21"/>
  <c r="M24" i="5"/>
  <c r="M74" i="5"/>
  <c r="M173" i="21"/>
  <c r="M34" i="29"/>
  <c r="M114" i="21"/>
  <c r="M123" i="21"/>
  <c r="M25" i="5"/>
  <c r="M75" i="5"/>
  <c r="M174" i="21"/>
  <c r="L21" i="29"/>
  <c r="L27" i="28"/>
  <c r="L20" i="29"/>
  <c r="L22" i="29"/>
  <c r="L25" i="28"/>
  <c r="L28" i="28"/>
  <c r="L36" i="21"/>
  <c r="L96" i="29"/>
  <c r="H25" i="32"/>
  <c r="M22" i="21"/>
  <c r="M24" i="21"/>
  <c r="L166" i="21"/>
  <c r="L16" i="21"/>
  <c r="L13" i="28"/>
  <c r="L16" i="28"/>
  <c r="M21" i="21"/>
  <c r="L13" i="29"/>
  <c r="L16" i="29"/>
  <c r="N40" i="29"/>
  <c r="N49" i="29"/>
  <c r="M64" i="29"/>
  <c r="M136" i="21"/>
  <c r="M171" i="21"/>
  <c r="M170" i="21"/>
  <c r="M177" i="21"/>
  <c r="M97" i="21"/>
  <c r="M66" i="21"/>
  <c r="N41" i="29"/>
  <c r="M59" i="29"/>
  <c r="M65" i="29"/>
  <c r="M111" i="21"/>
  <c r="M118" i="21"/>
  <c r="M121" i="21"/>
  <c r="N42" i="29"/>
  <c r="M60" i="29"/>
  <c r="M66" i="29"/>
  <c r="P5" i="30"/>
  <c r="L17" i="21"/>
  <c r="L18" i="21"/>
  <c r="M13" i="21"/>
  <c r="L125" i="5"/>
  <c r="M98" i="21"/>
  <c r="M102" i="21"/>
  <c r="M101" i="21"/>
  <c r="M99" i="21"/>
  <c r="M100" i="21"/>
  <c r="M103" i="21"/>
  <c r="M104" i="21"/>
  <c r="M50" i="21"/>
  <c r="M67" i="29"/>
  <c r="Y36" i="32"/>
  <c r="M23" i="5"/>
  <c r="M127" i="21"/>
  <c r="M185" i="21"/>
  <c r="M37" i="5"/>
  <c r="M184" i="21"/>
  <c r="M36" i="5"/>
  <c r="M181" i="21"/>
  <c r="M33" i="5"/>
  <c r="M182" i="21"/>
  <c r="M34" i="5"/>
  <c r="M180" i="21"/>
  <c r="M183" i="21"/>
  <c r="M35" i="5"/>
  <c r="M58" i="29"/>
  <c r="M61" i="29"/>
  <c r="N43" i="29"/>
  <c r="M130" i="21"/>
  <c r="M139" i="21"/>
  <c r="M132" i="21"/>
  <c r="M141" i="21"/>
  <c r="M43" i="5"/>
  <c r="M93" i="5"/>
  <c r="M135" i="21"/>
  <c r="M144" i="21"/>
  <c r="M46" i="5"/>
  <c r="M96" i="5"/>
  <c r="M134" i="21"/>
  <c r="M143" i="21"/>
  <c r="M45" i="5"/>
  <c r="M95" i="5"/>
  <c r="M131" i="21"/>
  <c r="M140" i="21"/>
  <c r="M42" i="5"/>
  <c r="M92" i="5"/>
  <c r="M133" i="21"/>
  <c r="M142" i="21"/>
  <c r="M44" i="5"/>
  <c r="M94" i="5"/>
  <c r="L247" i="21"/>
  <c r="L55" i="5"/>
  <c r="L105" i="5"/>
  <c r="L195" i="21"/>
  <c r="L50" i="5"/>
  <c r="L238" i="21"/>
  <c r="L54" i="5"/>
  <c r="M14" i="21"/>
  <c r="M122" i="5"/>
  <c r="M15" i="21"/>
  <c r="M51" i="21"/>
  <c r="M30" i="21"/>
  <c r="M29" i="21"/>
  <c r="L130" i="5"/>
  <c r="L126" i="5"/>
  <c r="L131" i="5"/>
  <c r="M32" i="5"/>
  <c r="M38" i="5"/>
  <c r="M186" i="21"/>
  <c r="M52" i="21"/>
  <c r="M27" i="21"/>
  <c r="M145" i="21"/>
  <c r="M41" i="5"/>
  <c r="M73" i="5"/>
  <c r="M79" i="5"/>
  <c r="M29" i="5"/>
  <c r="L115" i="5"/>
  <c r="L100" i="5"/>
  <c r="L104" i="5"/>
  <c r="L242" i="21"/>
  <c r="M236" i="21"/>
  <c r="L206" i="21"/>
  <c r="L51" i="5"/>
  <c r="L116" i="5"/>
  <c r="L198" i="21"/>
  <c r="M192" i="21"/>
  <c r="N99" i="29"/>
  <c r="L251" i="21"/>
  <c r="M245" i="21"/>
  <c r="Y30" i="32"/>
  <c r="M78" i="21"/>
  <c r="M74" i="21"/>
  <c r="N33" i="29"/>
  <c r="M81" i="21"/>
  <c r="M123" i="5"/>
  <c r="M128" i="5"/>
  <c r="M83" i="21"/>
  <c r="M80" i="21"/>
  <c r="M72" i="21"/>
  <c r="M82" i="21"/>
  <c r="M79" i="21"/>
  <c r="M73" i="21"/>
  <c r="N32" i="29"/>
  <c r="M28" i="21"/>
  <c r="L20" i="28"/>
  <c r="M90" i="21"/>
  <c r="M91" i="21"/>
  <c r="M92" i="21"/>
  <c r="M124" i="5"/>
  <c r="M129" i="5"/>
  <c r="M163" i="21"/>
  <c r="L25" i="29"/>
  <c r="L19" i="28"/>
  <c r="M33" i="21"/>
  <c r="M164" i="21"/>
  <c r="M47" i="5"/>
  <c r="M91" i="5"/>
  <c r="M97" i="5"/>
  <c r="L21" i="28"/>
  <c r="L27" i="29"/>
  <c r="M165" i="21"/>
  <c r="M35" i="21"/>
  <c r="L117" i="5"/>
  <c r="N101" i="29"/>
  <c r="L209" i="21"/>
  <c r="M203" i="21"/>
  <c r="N100" i="29"/>
  <c r="M196" i="21"/>
  <c r="M197" i="21"/>
  <c r="M34" i="21"/>
  <c r="M26" i="28"/>
  <c r="L26" i="29"/>
  <c r="L28" i="29"/>
  <c r="M41" i="21"/>
  <c r="M40" i="21"/>
  <c r="M14" i="29"/>
  <c r="M93" i="21"/>
  <c r="M89" i="29"/>
  <c r="M80" i="29"/>
  <c r="N64" i="21"/>
  <c r="M17" i="5"/>
  <c r="N31" i="29"/>
  <c r="N34" i="29"/>
  <c r="M75" i="21"/>
  <c r="M88" i="29"/>
  <c r="M79" i="29"/>
  <c r="M16" i="5"/>
  <c r="N63" i="21"/>
  <c r="M87" i="29"/>
  <c r="M78" i="29"/>
  <c r="N62" i="21"/>
  <c r="M15" i="5"/>
  <c r="M86" i="29"/>
  <c r="M77" i="29"/>
  <c r="M14" i="5"/>
  <c r="N61" i="21"/>
  <c r="M90" i="29"/>
  <c r="M81" i="29"/>
  <c r="M18" i="5"/>
  <c r="N65" i="21"/>
  <c r="M85" i="29"/>
  <c r="M76" i="29"/>
  <c r="M84" i="21"/>
  <c r="M13" i="5"/>
  <c r="N60" i="21"/>
  <c r="N23" i="21"/>
  <c r="M15" i="28"/>
  <c r="M15" i="29"/>
  <c r="M27" i="28"/>
  <c r="M21" i="29"/>
  <c r="L22" i="28"/>
  <c r="M166" i="21"/>
  <c r="M16" i="21"/>
  <c r="M39" i="21"/>
  <c r="M25" i="28"/>
  <c r="M19" i="29"/>
  <c r="M207" i="21"/>
  <c r="M208" i="21"/>
  <c r="M36" i="21"/>
  <c r="M96" i="29"/>
  <c r="M20" i="29"/>
  <c r="M14" i="28"/>
  <c r="M91" i="29"/>
  <c r="N22" i="21"/>
  <c r="M49" i="21"/>
  <c r="M55" i="21"/>
  <c r="N48" i="21"/>
  <c r="Y12" i="32"/>
  <c r="N114" i="21"/>
  <c r="N123" i="21"/>
  <c r="N25" i="5"/>
  <c r="N75" i="5"/>
  <c r="N174" i="21"/>
  <c r="M82" i="29"/>
  <c r="I12" i="32"/>
  <c r="I15" i="32"/>
  <c r="N59" i="21"/>
  <c r="N112" i="21"/>
  <c r="N172" i="21"/>
  <c r="N176" i="21"/>
  <c r="N116" i="21"/>
  <c r="N125" i="21"/>
  <c r="N27" i="5"/>
  <c r="N77" i="5"/>
  <c r="M19" i="5"/>
  <c r="I14" i="32"/>
  <c r="N117" i="21"/>
  <c r="N126" i="21"/>
  <c r="N28" i="5"/>
  <c r="N78" i="5"/>
  <c r="N113" i="21"/>
  <c r="N122" i="21"/>
  <c r="N24" i="5"/>
  <c r="N74" i="5"/>
  <c r="N173" i="21"/>
  <c r="I13" i="32"/>
  <c r="N115" i="21"/>
  <c r="N124" i="21"/>
  <c r="N26" i="5"/>
  <c r="N76" i="5"/>
  <c r="N175" i="21"/>
  <c r="M28" i="28"/>
  <c r="M125" i="5"/>
  <c r="M17" i="21"/>
  <c r="M18" i="21"/>
  <c r="N13" i="21"/>
  <c r="M22" i="29"/>
  <c r="N21" i="21"/>
  <c r="M42" i="21"/>
  <c r="M13" i="28"/>
  <c r="M16" i="28"/>
  <c r="M13" i="29"/>
  <c r="M16" i="29"/>
  <c r="M195" i="21"/>
  <c r="M50" i="5"/>
  <c r="M247" i="21"/>
  <c r="M55" i="5"/>
  <c r="M105" i="5"/>
  <c r="M238" i="21"/>
  <c r="M54" i="5"/>
  <c r="N111" i="21"/>
  <c r="N118" i="21"/>
  <c r="N121" i="21"/>
  <c r="N171" i="21"/>
  <c r="N170" i="21"/>
  <c r="N177" i="21"/>
  <c r="N136" i="21"/>
  <c r="N66" i="21"/>
  <c r="N97" i="21"/>
  <c r="I25" i="32"/>
  <c r="N24" i="21"/>
  <c r="N122" i="5"/>
  <c r="N15" i="21"/>
  <c r="N14" i="21"/>
  <c r="M130" i="5"/>
  <c r="M126" i="5"/>
  <c r="M131" i="5"/>
  <c r="M100" i="5"/>
  <c r="M115" i="5"/>
  <c r="M104" i="5"/>
  <c r="M242" i="21"/>
  <c r="N236" i="21"/>
  <c r="M251" i="21"/>
  <c r="N245" i="21"/>
  <c r="M206" i="21"/>
  <c r="M51" i="5"/>
  <c r="M116" i="5"/>
  <c r="M198" i="21"/>
  <c r="N192" i="21"/>
  <c r="N185" i="21"/>
  <c r="N37" i="5"/>
  <c r="N181" i="21"/>
  <c r="N33" i="5"/>
  <c r="N180" i="21"/>
  <c r="N184" i="21"/>
  <c r="N36" i="5"/>
  <c r="N183" i="21"/>
  <c r="N35" i="5"/>
  <c r="N182" i="21"/>
  <c r="N34" i="5"/>
  <c r="N130" i="21"/>
  <c r="N139" i="21"/>
  <c r="N133" i="21"/>
  <c r="N142" i="21"/>
  <c r="N44" i="5"/>
  <c r="N94" i="5"/>
  <c r="N134" i="21"/>
  <c r="N143" i="21"/>
  <c r="N45" i="5"/>
  <c r="N95" i="5"/>
  <c r="N132" i="21"/>
  <c r="N141" i="21"/>
  <c r="N43" i="5"/>
  <c r="N93" i="5"/>
  <c r="N135" i="21"/>
  <c r="N144" i="21"/>
  <c r="N46" i="5"/>
  <c r="N96" i="5"/>
  <c r="N131" i="21"/>
  <c r="N140" i="21"/>
  <c r="N42" i="5"/>
  <c r="N92" i="5"/>
  <c r="N100" i="21"/>
  <c r="N98" i="21"/>
  <c r="N101" i="21"/>
  <c r="N103" i="21"/>
  <c r="N104" i="21"/>
  <c r="N50" i="21"/>
  <c r="N99" i="21"/>
  <c r="N102" i="21"/>
  <c r="N23" i="5"/>
  <c r="N127" i="21"/>
  <c r="N92" i="21"/>
  <c r="N91" i="21"/>
  <c r="N90" i="21"/>
  <c r="N124" i="5"/>
  <c r="N129" i="5"/>
  <c r="N123" i="5"/>
  <c r="N128" i="5"/>
  <c r="N78" i="21"/>
  <c r="N83" i="21"/>
  <c r="N82" i="21"/>
  <c r="N81" i="21"/>
  <c r="N72" i="21"/>
  <c r="N74" i="21"/>
  <c r="N73" i="21"/>
  <c r="N79" i="21"/>
  <c r="N80" i="21"/>
  <c r="M117" i="5"/>
  <c r="M209" i="21"/>
  <c r="N203" i="21"/>
  <c r="N196" i="21"/>
  <c r="N197" i="21"/>
  <c r="O66" i="21"/>
  <c r="N51" i="21"/>
  <c r="N30" i="21"/>
  <c r="N73" i="5"/>
  <c r="N79" i="5"/>
  <c r="N29" i="5"/>
  <c r="N88" i="29"/>
  <c r="N79" i="29"/>
  <c r="J13" i="32"/>
  <c r="N145" i="21"/>
  <c r="Z30" i="32"/>
  <c r="N41" i="5"/>
  <c r="N32" i="5"/>
  <c r="N38" i="5"/>
  <c r="N186" i="21"/>
  <c r="N52" i="21"/>
  <c r="N90" i="29"/>
  <c r="N81" i="29"/>
  <c r="J14" i="32"/>
  <c r="N15" i="5"/>
  <c r="N87" i="29"/>
  <c r="N78" i="29"/>
  <c r="N85" i="29"/>
  <c r="N76" i="29"/>
  <c r="J12" i="32"/>
  <c r="J15" i="32"/>
  <c r="N14" i="5"/>
  <c r="N86" i="29"/>
  <c r="N77" i="29"/>
  <c r="N17" i="5"/>
  <c r="N89" i="29"/>
  <c r="N80" i="29"/>
  <c r="N93" i="21"/>
  <c r="N16" i="5"/>
  <c r="N65" i="29"/>
  <c r="N59" i="29"/>
  <c r="N18" i="5"/>
  <c r="N66" i="29"/>
  <c r="N60" i="29"/>
  <c r="N75" i="21"/>
  <c r="N13" i="5"/>
  <c r="N84" i="21"/>
  <c r="N64" i="29"/>
  <c r="N207" i="21"/>
  <c r="N208" i="21"/>
  <c r="N49" i="21"/>
  <c r="N55" i="21"/>
  <c r="J25" i="32"/>
  <c r="AB7" i="32"/>
  <c r="G14" i="14"/>
  <c r="Z12" i="32"/>
  <c r="N19" i="5"/>
  <c r="N82" i="29"/>
  <c r="N91" i="29"/>
  <c r="N47" i="5"/>
  <c r="N91" i="5"/>
  <c r="N97" i="5"/>
  <c r="N29" i="21"/>
  <c r="N28" i="21"/>
  <c r="N27" i="21"/>
  <c r="N67" i="29"/>
  <c r="Z36" i="32"/>
  <c r="N58" i="29"/>
  <c r="N61" i="29"/>
  <c r="N238" i="21"/>
  <c r="N54" i="5"/>
  <c r="N247" i="21"/>
  <c r="N55" i="5"/>
  <c r="N105" i="5"/>
  <c r="N195" i="21"/>
  <c r="N50" i="5"/>
  <c r="N33" i="21"/>
  <c r="N25" i="29"/>
  <c r="N163" i="21"/>
  <c r="M25" i="29"/>
  <c r="M19" i="28"/>
  <c r="N19" i="28"/>
  <c r="N164" i="21"/>
  <c r="N40" i="21"/>
  <c r="M20" i="28"/>
  <c r="N26" i="29"/>
  <c r="N20" i="28"/>
  <c r="M26" i="29"/>
  <c r="N34" i="21"/>
  <c r="M21" i="28"/>
  <c r="N27" i="29"/>
  <c r="N165" i="21"/>
  <c r="N41" i="21"/>
  <c r="N21" i="28"/>
  <c r="N35" i="21"/>
  <c r="M27" i="29"/>
  <c r="N115" i="5"/>
  <c r="N100" i="5"/>
  <c r="N104" i="5"/>
  <c r="N206" i="21"/>
  <c r="N51" i="5"/>
  <c r="N116" i="5"/>
  <c r="N198" i="21"/>
  <c r="N251" i="21"/>
  <c r="N242" i="21"/>
  <c r="O55" i="21"/>
  <c r="N20" i="29"/>
  <c r="N26" i="28"/>
  <c r="M28" i="29"/>
  <c r="N15" i="28"/>
  <c r="N15" i="29"/>
  <c r="N14" i="28"/>
  <c r="N14" i="29"/>
  <c r="N39" i="21"/>
  <c r="N166" i="21"/>
  <c r="N16" i="21"/>
  <c r="N22" i="28"/>
  <c r="N28" i="29"/>
  <c r="N21" i="29"/>
  <c r="N27" i="28"/>
  <c r="M22" i="28"/>
  <c r="N25" i="28"/>
  <c r="N19" i="29"/>
  <c r="N36" i="21"/>
  <c r="N96" i="29"/>
  <c r="N117" i="5"/>
  <c r="N209" i="21"/>
  <c r="N125" i="5"/>
  <c r="N17" i="21"/>
  <c r="N18" i="21"/>
  <c r="N22" i="29"/>
  <c r="N42" i="21"/>
  <c r="N13" i="28"/>
  <c r="N16" i="28"/>
  <c r="N13" i="29"/>
  <c r="N16" i="29"/>
  <c r="N28" i="28"/>
  <c r="O42" i="21"/>
  <c r="O5" i="21"/>
  <c r="G15" i="14"/>
  <c r="N126" i="5"/>
  <c r="N131" i="5"/>
  <c r="N130" i="5"/>
  <c r="B19" i="10"/>
  <c r="B15" i="14"/>
  <c r="B15" i="10"/>
  <c r="B12" i="14"/>
  <c r="B13" i="14"/>
  <c r="B14" i="14"/>
  <c r="B8" i="14"/>
  <c r="N119" i="5"/>
  <c r="N221" i="21"/>
  <c r="H2" i="33"/>
  <c r="H2" i="30"/>
  <c r="L2" i="32"/>
  <c r="H2" i="28"/>
  <c r="H2" i="31"/>
  <c r="G2" i="14"/>
  <c r="H2" i="21"/>
  <c r="K2" i="12"/>
  <c r="H2" i="29"/>
  <c r="O2" i="13"/>
</calcChain>
</file>

<file path=xl/comments1.xml><?xml version="1.0" encoding="utf-8"?>
<comments xmlns="http://schemas.openxmlformats.org/spreadsheetml/2006/main">
  <authors>
    <author>Peter Martinek</author>
  </authors>
  <commentList>
    <comment ref="J72" authorId="0">
      <text>
        <r>
          <rPr>
            <b/>
            <sz val="9"/>
            <color indexed="81"/>
            <rFont val="Tahoma"/>
            <family val="2"/>
          </rPr>
          <t>Peter Martinek:</t>
        </r>
        <r>
          <rPr>
            <sz val="9"/>
            <color indexed="81"/>
            <rFont val="Tahoma"/>
            <family val="2"/>
          </rPr>
          <t xml:space="preserve">
non T5 AMI meters 
less 
   -ready to logically convert 
   -service disconnect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Peter Martinek:
</t>
        </r>
        <r>
          <rPr>
            <sz val="9"/>
            <color indexed="81"/>
            <rFont val="Tahoma"/>
            <family val="2"/>
          </rPr>
          <t>includes true-up</t>
        </r>
      </text>
    </comment>
    <comment ref="J276" authorId="0">
      <text>
        <r>
          <rPr>
            <b/>
            <sz val="9"/>
            <color indexed="81"/>
            <rFont val="Tahoma"/>
            <family val="2"/>
          </rPr>
          <t xml:space="preserve">Peter Martinek:
</t>
        </r>
        <r>
          <rPr>
            <sz val="9"/>
            <color indexed="81"/>
            <rFont val="Tahoma"/>
            <family val="2"/>
          </rPr>
          <t>includes true-up</t>
        </r>
      </text>
    </comment>
  </commentList>
</comments>
</file>

<file path=xl/sharedStrings.xml><?xml version="1.0" encoding="utf-8"?>
<sst xmlns="http://schemas.openxmlformats.org/spreadsheetml/2006/main" count="1672" uniqueCount="438">
  <si>
    <t>Solar NIC</t>
  </si>
  <si>
    <t>Total</t>
  </si>
  <si>
    <t>High</t>
  </si>
  <si>
    <t>Relays</t>
  </si>
  <si>
    <t>Access Points</t>
  </si>
  <si>
    <t>Calendar year</t>
  </si>
  <si>
    <t>Battery Replacements</t>
  </si>
  <si>
    <t>2014 c/b</t>
  </si>
  <si>
    <t>Faults</t>
  </si>
  <si>
    <t>Menu</t>
  </si>
  <si>
    <t>COMMUNICATION DEVICES</t>
  </si>
  <si>
    <t>Opening</t>
  </si>
  <si>
    <t>Accelerated removals</t>
  </si>
  <si>
    <t>Accelerated installs</t>
  </si>
  <si>
    <t>New installs</t>
  </si>
  <si>
    <t>Fault removals</t>
  </si>
  <si>
    <t>Fault replacements</t>
  </si>
  <si>
    <t>Closing</t>
  </si>
  <si>
    <t>Battery Replacement</t>
  </si>
  <si>
    <t>Meters</t>
  </si>
  <si>
    <t>ANTENNAS</t>
  </si>
  <si>
    <t>Low Profile Antennas</t>
  </si>
  <si>
    <t>antennas</t>
  </si>
  <si>
    <t>High Profile Antennas</t>
  </si>
  <si>
    <t>Information Classification:</t>
  </si>
  <si>
    <t>Structural Version</t>
  </si>
  <si>
    <t xml:space="preserve">Refer to the </t>
  </si>
  <si>
    <t>Guide</t>
  </si>
  <si>
    <t>below for further details</t>
  </si>
  <si>
    <t>Refer to HelpText for an initial model overview</t>
  </si>
  <si>
    <t>(Under Add-Ins Toolbar - go to  Model Menu/Help/Overview)</t>
  </si>
  <si>
    <t>Model Guide</t>
  </si>
  <si>
    <t>(Refer Below)</t>
  </si>
  <si>
    <t>Overview</t>
  </si>
  <si>
    <t>Organisation name</t>
  </si>
  <si>
    <t>Workbook name</t>
  </si>
  <si>
    <t>ID as provided by the Project Office, for models in the Quality Register.</t>
  </si>
  <si>
    <t>Workbook purpose</t>
  </si>
  <si>
    <t>Information Classification</t>
  </si>
  <si>
    <t>Internal Use Only</t>
  </si>
  <si>
    <t>Note the confidentiality of this document.</t>
  </si>
  <si>
    <t>File name</t>
  </si>
  <si>
    <t>File Location</t>
  </si>
  <si>
    <t>Model Developer</t>
  </si>
  <si>
    <t>Peter Martinek</t>
  </si>
  <si>
    <t>Input name of the Developer of the model - as the reference for assistance for model questions and changes.</t>
  </si>
  <si>
    <t>Model User</t>
  </si>
  <si>
    <t>Input name of the end user of the model  - as the reference for assistance concerning the data and outputs.</t>
  </si>
  <si>
    <t>Data Version</t>
  </si>
  <si>
    <t>Input description of the data in this version of the model.</t>
  </si>
  <si>
    <t>Input Structural Version of this model  (as distinct from the data version).</t>
  </si>
  <si>
    <t>Risk Assessment</t>
  </si>
  <si>
    <t>Title</t>
  </si>
  <si>
    <t>Formats</t>
  </si>
  <si>
    <t>Inputs</t>
  </si>
  <si>
    <t>Cell Format</t>
  </si>
  <si>
    <t>Purpose</t>
  </si>
  <si>
    <t>Example</t>
  </si>
  <si>
    <t>Blue font 10pt, orange shading</t>
  </si>
  <si>
    <t xml:space="preserve">Historical input </t>
  </si>
  <si>
    <t>Input</t>
  </si>
  <si>
    <t>Blue font 10pt, yellow shading</t>
  </si>
  <si>
    <t>Forecast input</t>
  </si>
  <si>
    <t>Blue font 10 pt, no shading</t>
  </si>
  <si>
    <t>Text / numbers input from a linked core model</t>
  </si>
  <si>
    <t>Black font 10 pt, no shading</t>
  </si>
  <si>
    <t>Formula or cell reference</t>
  </si>
  <si>
    <t>Green font 10 pt, no shading</t>
  </si>
  <si>
    <t>Change in formula or cell reference across row</t>
  </si>
  <si>
    <t>Red font 9 pt, no shading</t>
  </si>
  <si>
    <t>Check formula</t>
  </si>
  <si>
    <t>Purple font 10 pt, bold, underlined</t>
  </si>
  <si>
    <t>Link to another sheet</t>
  </si>
  <si>
    <t>Grey shading</t>
  </si>
  <si>
    <t>Zero value</t>
  </si>
  <si>
    <t>Tab Colour</t>
  </si>
  <si>
    <t>Light Yellow</t>
  </si>
  <si>
    <t>Input sheet</t>
  </si>
  <si>
    <t>Mustard</t>
  </si>
  <si>
    <t>Import sheet from a linked core model</t>
  </si>
  <si>
    <t>Imports</t>
  </si>
  <si>
    <t>Pale-Blue</t>
  </si>
  <si>
    <t>Export</t>
  </si>
  <si>
    <t>Blue</t>
  </si>
  <si>
    <t>Output / Export Sheet</t>
  </si>
  <si>
    <t>Outputs</t>
  </si>
  <si>
    <t>Grey</t>
  </si>
  <si>
    <t>Calculation or cell reference sheet</t>
  </si>
  <si>
    <t>Calculations</t>
  </si>
  <si>
    <t>Clear</t>
  </si>
  <si>
    <t>Title, Menu &amp; Formats  Sheet</t>
  </si>
  <si>
    <t>Red</t>
  </si>
  <si>
    <t>Checks Sheet</t>
  </si>
  <si>
    <t>Checks</t>
  </si>
  <si>
    <t>Real 2015 $</t>
  </si>
  <si>
    <t>Ratio of Relays to APs</t>
  </si>
  <si>
    <t>Solar NICs</t>
  </si>
  <si>
    <t>Required Ratio of Access Points to Meters</t>
  </si>
  <si>
    <t>Device Installation Volumes</t>
  </si>
  <si>
    <t>Mesh Device Battery life</t>
  </si>
  <si>
    <t>Years</t>
  </si>
  <si>
    <t>New installs - growth</t>
  </si>
  <si>
    <t>Forecast</t>
  </si>
  <si>
    <t>lookup ref</t>
  </si>
  <si>
    <t>Active Devices</t>
  </si>
  <si>
    <t xml:space="preserve">              maintained by Communications Operations (IT). George Aspros.</t>
  </si>
  <si>
    <t>Source: Inventory of Devices &amp; Antennas - Microsoft Access data base</t>
  </si>
  <si>
    <t xml:space="preserve">              Based on 1-4 actuals plus forecast 5-122014 activity</t>
  </si>
  <si>
    <t>Source: Vendor technical specifications (Silver Springs Networks)</t>
  </si>
  <si>
    <t>Source: George Aspros - assume 1 x solar NIC required for faults</t>
  </si>
  <si>
    <t>Source: calculated</t>
  </si>
  <si>
    <t>Used to forecast timing of battery replacements</t>
  </si>
  <si>
    <t>Used to forecast timing of Access Point &amp; Relay battery replacements</t>
  </si>
  <si>
    <t>Total number of active deployed mesh devices and antennas</t>
  </si>
  <si>
    <t>Ratios used to calculate Access Point and Relay growth volumes</t>
  </si>
  <si>
    <t>Ratios used to calculate antenna growth volumes</t>
  </si>
  <si>
    <t>Ratios used to calculate annual fault volumes as a % of the device population</t>
  </si>
  <si>
    <t>Source: calculated using above assumptions</t>
  </si>
  <si>
    <t>Source: George Aspros - based on mesh network design</t>
  </si>
  <si>
    <t>Battery Repl. Volumes</t>
  </si>
  <si>
    <t>Batteries scheduled to be replaced in the 5th year of service</t>
  </si>
  <si>
    <t>Regulation</t>
  </si>
  <si>
    <t>Solar NIC Repl. Volumes</t>
  </si>
  <si>
    <t>Solar NIC devices scheduled to be replaced in the 5th year of service</t>
  </si>
  <si>
    <t>New connections</t>
  </si>
  <si>
    <t>Single phase</t>
  </si>
  <si>
    <t>Three phase direct connected meter</t>
  </si>
  <si>
    <t>Three phase CT connected meter</t>
  </si>
  <si>
    <t>Opening customer numbers</t>
  </si>
  <si>
    <t>NMIs</t>
  </si>
  <si>
    <t>Abolishments</t>
  </si>
  <si>
    <t>Net Change in customer numbers</t>
  </si>
  <si>
    <t>Closing customer numbers</t>
  </si>
  <si>
    <t>AMI 1Ph 1e</t>
  </si>
  <si>
    <t>AMI 1Ph 1e + C</t>
  </si>
  <si>
    <t>AMI 1Ph 2e + C</t>
  </si>
  <si>
    <t>AMI 3Ph DC</t>
  </si>
  <si>
    <t>AMI 3Ph DC + C</t>
  </si>
  <si>
    <t>AMI 3Ph CT</t>
  </si>
  <si>
    <t>Non AMI</t>
  </si>
  <si>
    <t>AMI</t>
  </si>
  <si>
    <t>Non AMI with AMI fault replacements</t>
  </si>
  <si>
    <t>NEW CONNECTIONS</t>
  </si>
  <si>
    <t>1P</t>
  </si>
  <si>
    <t>3P</t>
  </si>
  <si>
    <t>3P CT</t>
  </si>
  <si>
    <t>Acc 1Ph NOP</t>
  </si>
  <si>
    <t>Acc 1Ph OP</t>
  </si>
  <si>
    <t>Acc 2Ph</t>
  </si>
  <si>
    <t>Acc 3Ph</t>
  </si>
  <si>
    <t>Acc 3Ph CT</t>
  </si>
  <si>
    <t>MRIM 1Ph NOP</t>
  </si>
  <si>
    <t>MRIM 1Ph OP</t>
  </si>
  <si>
    <t>MRIM 3Ph</t>
  </si>
  <si>
    <t>MRIM 3Ph CT</t>
  </si>
  <si>
    <t>Customer initiated removals</t>
  </si>
  <si>
    <t>Customer initiated replacements</t>
  </si>
  <si>
    <t>Company initiated removals</t>
  </si>
  <si>
    <t>Company initiated replacements</t>
  </si>
  <si>
    <t>Movement due to fault replacements</t>
  </si>
  <si>
    <t>Movement due to customer initiated replacements</t>
  </si>
  <si>
    <t>Cumulative number of meters</t>
  </si>
  <si>
    <t>Cumulative number of NMIs</t>
  </si>
  <si>
    <t>ABOLISHMENT'S</t>
  </si>
  <si>
    <t>METER INVENTORY</t>
  </si>
  <si>
    <t>Opening cumulative number of meters</t>
  </si>
  <si>
    <t>FAULT REPLACEMENTS</t>
  </si>
  <si>
    <t>COMPANY INITIATED REPLACEMENTS</t>
  </si>
  <si>
    <t>Customer requested replacements</t>
  </si>
  <si>
    <t>NMI INVENTORY</t>
  </si>
  <si>
    <t>CUSTOMER INITIATED REPLACEMENTS</t>
  </si>
  <si>
    <t>METERS</t>
  </si>
  <si>
    <t>NMI Abolishments rate</t>
  </si>
  <si>
    <t>AMI meter abolishment rate</t>
  </si>
  <si>
    <t>Non AMI meter abolishment rate</t>
  </si>
  <si>
    <t>Non AMI to AMI meter consolidation ratio</t>
  </si>
  <si>
    <t>Non AMI removals % of meter population</t>
  </si>
  <si>
    <t>AMI removals % of meter population</t>
  </si>
  <si>
    <t>Non AMI Removals</t>
  </si>
  <si>
    <t>Non AMI with AMI company initiated replacements</t>
  </si>
  <si>
    <t>Ratio of meters to NMIs</t>
  </si>
  <si>
    <t>Ratios</t>
  </si>
  <si>
    <t>Number of NMIs (closing balance)</t>
  </si>
  <si>
    <t>Number of meters (closing balance)</t>
  </si>
  <si>
    <t>Source: CISOV (end position report)</t>
  </si>
  <si>
    <t>Non AMI to AMI meter installation ratio</t>
  </si>
  <si>
    <t>Forecast future meter, mesh communication device and antenna volumes</t>
  </si>
  <si>
    <t>Residual meters</t>
  </si>
  <si>
    <t>Costs for 2015 - 2020 are to be expressed in</t>
  </si>
  <si>
    <t>2014 actual</t>
  </si>
  <si>
    <t>%</t>
  </si>
  <si>
    <t>Devices</t>
  </si>
  <si>
    <t>ratio</t>
  </si>
  <si>
    <t>Calculated</t>
  </si>
  <si>
    <t>Meter Volume Inputs</t>
  </si>
  <si>
    <t>CONTENTS</t>
  </si>
  <si>
    <t>Source: CIE Tariff level demand projections for the</t>
  </si>
  <si>
    <t xml:space="preserve">Assume all AMI meter fault removals are replaced with AMI meters </t>
  </si>
  <si>
    <t xml:space="preserve">(like for like) and any additional AMI meter installations are to replace faulty </t>
  </si>
  <si>
    <t>non AMI meters</t>
  </si>
  <si>
    <t>Calculated:</t>
  </si>
  <si>
    <t xml:space="preserve">    Powercor and CitiPower networks</t>
  </si>
  <si>
    <t xml:space="preserve">Assume all AMI company initiated meter removals are replaced with AMI </t>
  </si>
  <si>
    <t xml:space="preserve">meters (like for like) and any additional AMI meter installations are to </t>
  </si>
  <si>
    <t>replace non AMI meters</t>
  </si>
  <si>
    <t>AMI Removal as a % of o/b AMI meter population</t>
  </si>
  <si>
    <t xml:space="preserve">        may be refusing an AMI meter leave the premises, or long term</t>
  </si>
  <si>
    <t xml:space="preserve">        de-energised sites are energised.</t>
  </si>
  <si>
    <t>Source: based on Re-en volumes, where there is an opportunity to</t>
  </si>
  <si>
    <t xml:space="preserve">        replace a Non AMI meter with an AMI meter as customers who</t>
  </si>
  <si>
    <t>Ratio of Antennas to Meters</t>
  </si>
  <si>
    <t>MESH FAULT REPLACEMENTS</t>
  </si>
  <si>
    <t>MESH DEVICE INVENTORY</t>
  </si>
  <si>
    <t>Communication Volume Inputs</t>
  </si>
  <si>
    <t>Y</t>
  </si>
  <si>
    <t>N</t>
  </si>
  <si>
    <t>Input: assume no CIMR's post derogation</t>
  </si>
  <si>
    <t>Include CIMR installations?</t>
  </si>
  <si>
    <t>Include CIMR removals post derogation?</t>
  </si>
  <si>
    <t>Gross customer growth</t>
  </si>
  <si>
    <t>Aging meter population fault escalation</t>
  </si>
  <si>
    <t>environmental changes that may cause a loss in communications, such as</t>
  </si>
  <si>
    <t>MESH DEVICE VOLUME GROWTH</t>
  </si>
  <si>
    <t>Contents</t>
  </si>
  <si>
    <t>Customer Initiated</t>
  </si>
  <si>
    <t>Company Initiated</t>
  </si>
  <si>
    <t>Issue of CT's</t>
  </si>
  <si>
    <t>CT's Repl.</t>
  </si>
  <si>
    <t>Communications</t>
  </si>
  <si>
    <t>New Connection Meters</t>
  </si>
  <si>
    <t>Replacements Meters</t>
  </si>
  <si>
    <t>SAP</t>
  </si>
  <si>
    <t>Activity</t>
  </si>
  <si>
    <t>meters</t>
  </si>
  <si>
    <t>devices</t>
  </si>
  <si>
    <t>MATERIAL VOLUMES</t>
  </si>
  <si>
    <t>INSTALLATION VOLUMES</t>
  </si>
  <si>
    <t>activities</t>
  </si>
  <si>
    <t>Unit</t>
  </si>
  <si>
    <t>REVENUE NMIs</t>
  </si>
  <si>
    <t>Calculated fault rates</t>
  </si>
  <si>
    <t>Mesh Access Point</t>
  </si>
  <si>
    <t>Mesh Relay</t>
  </si>
  <si>
    <t>Low Profile Antenna</t>
  </si>
  <si>
    <t>High Gain Antenna</t>
  </si>
  <si>
    <t>batteries</t>
  </si>
  <si>
    <t>CTs</t>
  </si>
  <si>
    <t>Specialist Metering - annual volume forecast</t>
  </si>
  <si>
    <t>Base this on 2014 actuals</t>
  </si>
  <si>
    <t>Low Density Area Meter/Sq Km</t>
  </si>
  <si>
    <t>Low Density Area Network Device Radius (Km)</t>
  </si>
  <si>
    <t>Total Sq Km</t>
  </si>
  <si>
    <t>Antennas</t>
  </si>
  <si>
    <t>Meters requiring mesh coverage</t>
  </si>
  <si>
    <t>Devices required</t>
  </si>
  <si>
    <t>MESH PROGRAMED INSTALLATIONS &amp; REPLACEMENTS</t>
  </si>
  <si>
    <t>CitiPower 2016-20 Price Reset - Metering Volumes Model</t>
  </si>
  <si>
    <t>Source: CISOV (CP results report)</t>
  </si>
  <si>
    <t>CP ID</t>
  </si>
  <si>
    <t>Non AMI NMIs</t>
  </si>
  <si>
    <t>AMI NMIs</t>
  </si>
  <si>
    <t>Average customer numbers (Total)</t>
  </si>
  <si>
    <t>Average customer numbers (Non AMI)</t>
  </si>
  <si>
    <t>Average customer numbers (AMI)</t>
  </si>
  <si>
    <t>Source: assume that the meters have a life of 15 years and are now 1/3 of the way</t>
  </si>
  <si>
    <t>through their life, and faults rates will double when they reach 2/3 of their estimated</t>
  </si>
  <si>
    <t xml:space="preserve">life. Fault rates escalated using a linear trend line from 2015, resulting in a 100% </t>
  </si>
  <si>
    <t>escalation to 2014 fault rates in 2020.</t>
  </si>
  <si>
    <t>Control total</t>
  </si>
  <si>
    <t>Mesh Device Delivery Volumes</t>
  </si>
  <si>
    <t>CIMR removals</t>
  </si>
  <si>
    <t>Average customer numbers</t>
  </si>
  <si>
    <t>METERs</t>
  </si>
  <si>
    <t>Total Meters o/b</t>
  </si>
  <si>
    <t>AMI Meters o/b</t>
  </si>
  <si>
    <t>Non AMI Meters o/b</t>
  </si>
  <si>
    <t>Total Average Meters</t>
  </si>
  <si>
    <t>AMI Average Meters</t>
  </si>
  <si>
    <t>Non AMI Average Meters</t>
  </si>
  <si>
    <t>Gross AMI Meter Installations (PM + ACS)</t>
  </si>
  <si>
    <t>Gross AMI Meter Installations (PM)</t>
  </si>
  <si>
    <t>COMMs</t>
  </si>
  <si>
    <t>AMI NMI population o/b</t>
  </si>
  <si>
    <t>Communication Device Population o/b</t>
  </si>
  <si>
    <t>Source: Based on 2014 actual fault volumes for VPN</t>
  </si>
  <si>
    <t>VPN 2014 faults</t>
  </si>
  <si>
    <t>VPN Fault rates</t>
  </si>
  <si>
    <t>CitiPower Mesh device population</t>
  </si>
  <si>
    <t>Powercor Mesh device population</t>
  </si>
  <si>
    <t>VPN Mesh device population</t>
  </si>
  <si>
    <t>Source: PAL Metering Volumes.xls</t>
  </si>
  <si>
    <t>Micro Access Points</t>
  </si>
  <si>
    <t>Micro Access Poins</t>
  </si>
  <si>
    <t>2014 o/b</t>
  </si>
  <si>
    <t>Opening Balance</t>
  </si>
  <si>
    <t>New Connections</t>
  </si>
  <si>
    <t>Supply upgrades</t>
  </si>
  <si>
    <t>Closing Balance</t>
  </si>
  <si>
    <t xml:space="preserve">Gross customer growth rate </t>
  </si>
  <si>
    <t>Customer abolishment rate</t>
  </si>
  <si>
    <t>Customer supply upgrade rate</t>
  </si>
  <si>
    <t>Net customer growth rate</t>
  </si>
  <si>
    <t>Solar Powered Device</t>
  </si>
  <si>
    <t>LP Antennas</t>
  </si>
  <si>
    <t>HP Antennas</t>
  </si>
  <si>
    <t>ENVIRONMENTAL RESPONSE INSTALLATIONS</t>
  </si>
  <si>
    <t>Forecast 2016-20 environmental response</t>
  </si>
  <si>
    <t>Source: George Aspros - devices to deal with</t>
  </si>
  <si>
    <t xml:space="preserve">a customer erecting a carport or shed near the meter, new buildings and </t>
  </si>
  <si>
    <t xml:space="preserve"> infrastructure, and or competing communications networks</t>
  </si>
  <si>
    <t>Mesh Network Completion design assumptions</t>
  </si>
  <si>
    <t>Low Density Network Device Coverage (Sq Km)</t>
  </si>
  <si>
    <t>Forecast Micro Access Point Installations</t>
  </si>
  <si>
    <t>Total meters to communicate by Micro AP</t>
  </si>
  <si>
    <t>Expected average meters / Micro AP</t>
  </si>
  <si>
    <t>Total Micro APs required</t>
  </si>
  <si>
    <t>Deployment Profiles</t>
  </si>
  <si>
    <t>Mesh</t>
  </si>
  <si>
    <t>Micro APs</t>
  </si>
  <si>
    <t>Environmental response installs</t>
  </si>
  <si>
    <t>Actual</t>
  </si>
  <si>
    <t>CIE</t>
  </si>
  <si>
    <t>Net Customer Growth</t>
  </si>
  <si>
    <t>Non AMI Meters</t>
  </si>
  <si>
    <t>Non T5 AMI Meters</t>
  </si>
  <si>
    <t>METER READ VOLUMES</t>
  </si>
  <si>
    <t>Non communicating AMI meters</t>
  </si>
  <si>
    <t>Non communicating meters communicating</t>
  </si>
  <si>
    <t>2015 forecast</t>
  </si>
  <si>
    <t>Cumulative number of meters (opening balance)</t>
  </si>
  <si>
    <t>Reduction in non T5 meter population</t>
  </si>
  <si>
    <t>Movement due to proactive replacements</t>
  </si>
  <si>
    <t>Movement due to reactive replacements</t>
  </si>
  <si>
    <t>REPLACEMENTS</t>
  </si>
  <si>
    <t>Reactive removals</t>
  </si>
  <si>
    <t>Reactive replacements</t>
  </si>
  <si>
    <t>Proactive removals</t>
  </si>
  <si>
    <t>Proactive replacements</t>
  </si>
  <si>
    <t>Micro Access points</t>
  </si>
  <si>
    <t>CT meter models (for CT testing)</t>
  </si>
  <si>
    <t>C0MLx/xxx</t>
  </si>
  <si>
    <t>C0MPx/xxx</t>
  </si>
  <si>
    <t>actual</t>
  </si>
  <si>
    <t>forecast</t>
  </si>
  <si>
    <t>CT METER TESTING VOLUMES</t>
  </si>
  <si>
    <t>CT Meter installation volumes</t>
  </si>
  <si>
    <t>CT installs</t>
  </si>
  <si>
    <t>allocation by model make/model</t>
  </si>
  <si>
    <t>volumes by model make/model</t>
  </si>
  <si>
    <t>CT Meter test volumes</t>
  </si>
  <si>
    <t>TABLE 4.2.1 - METERING DESCRIPTOR METRIC</t>
  </si>
  <si>
    <t>TABLE 4.2.2 - COST METRICS</t>
  </si>
  <si>
    <t>&lt;&lt;&lt;GROUP-ROW&gt;&gt;&gt;</t>
  </si>
  <si>
    <t>NB: Codes in hidden column L</t>
  </si>
  <si>
    <t>VOLUMES (0's)</t>
  </si>
  <si>
    <t>EXPENDITURE 
($0's, real December 2015)</t>
  </si>
  <si>
    <t>VOLUMES  (0's)</t>
  </si>
  <si>
    <t>ASSET CATEGORY</t>
  </si>
  <si>
    <t>ASSET SUBCATEGORY</t>
  </si>
  <si>
    <t>2015</t>
  </si>
  <si>
    <t>2016</t>
  </si>
  <si>
    <t>2017</t>
  </si>
  <si>
    <t>2018</t>
  </si>
  <si>
    <t>2019</t>
  </si>
  <si>
    <t>2020</t>
  </si>
  <si>
    <t>SERVICE SUBCATEGORY</t>
  </si>
  <si>
    <t>METER TYPE</t>
  </si>
  <si>
    <t>ED_MET421_00001</t>
  </si>
  <si>
    <t>Meter Type 4</t>
  </si>
  <si>
    <t xml:space="preserve">Single phase meter population </t>
  </si>
  <si>
    <t>ED_MET422_00001</t>
  </si>
  <si>
    <t xml:space="preserve">Meter purchase </t>
  </si>
  <si>
    <t>ED_MET421_00002</t>
  </si>
  <si>
    <t xml:space="preserve">Multi phase meter population </t>
  </si>
  <si>
    <t>ED_MET422_00002</t>
  </si>
  <si>
    <t>Meter Type 5</t>
  </si>
  <si>
    <t>ED_MET421_00003</t>
  </si>
  <si>
    <t xml:space="preserve">Current transformer connected meter population </t>
  </si>
  <si>
    <t>ED_MET422_00003</t>
  </si>
  <si>
    <t>Meter Type 6</t>
  </si>
  <si>
    <t>ED_MET421_00004</t>
  </si>
  <si>
    <t xml:space="preserve">Direct connect meter population </t>
  </si>
  <si>
    <t>ED_MET422_00004</t>
  </si>
  <si>
    <t xml:space="preserve">Meter testing </t>
  </si>
  <si>
    <t>ED_MET421_00005</t>
  </si>
  <si>
    <t>ED_MET422_00005</t>
  </si>
  <si>
    <t>ED_MET421_00006</t>
  </si>
  <si>
    <t>ED_MET422_00006</t>
  </si>
  <si>
    <t>ED_MET421_00007</t>
  </si>
  <si>
    <t>ED_MET422_00007</t>
  </si>
  <si>
    <t xml:space="preserve">Meter investigation </t>
  </si>
  <si>
    <t>ED_MET421_00008</t>
  </si>
  <si>
    <t>ED_MET422_00008</t>
  </si>
  <si>
    <t>ED_MET421_00009</t>
  </si>
  <si>
    <t>ED_MET422_00009</t>
  </si>
  <si>
    <t>ED_MET421_00010</t>
  </si>
  <si>
    <t>ED_MET422_00010</t>
  </si>
  <si>
    <t xml:space="preserve">Scheduled meter reading </t>
  </si>
  <si>
    <t>ED_MET421_00011</t>
  </si>
  <si>
    <t>ED_MET422_00011</t>
  </si>
  <si>
    <t>ED_MET421_00012</t>
  </si>
  <si>
    <t>ED_MET422_00012</t>
  </si>
  <si>
    <t>ED_MET422_00013</t>
  </si>
  <si>
    <t xml:space="preserve">Special meter reading </t>
  </si>
  <si>
    <t>ED_MET422_00014</t>
  </si>
  <si>
    <t>ED_MET422_00015</t>
  </si>
  <si>
    <t>ED_MET422_00016</t>
  </si>
  <si>
    <t xml:space="preserve">New meter installation </t>
  </si>
  <si>
    <t>ED_MET422_00017</t>
  </si>
  <si>
    <t>ED_MET422_00018</t>
  </si>
  <si>
    <t>ED_MET422_00019</t>
  </si>
  <si>
    <t xml:space="preserve">Meter replacement </t>
  </si>
  <si>
    <t>ED_MET422_00020</t>
  </si>
  <si>
    <t>ED_MET422_00021</t>
  </si>
  <si>
    <t>ED_MET422_00022</t>
  </si>
  <si>
    <t xml:space="preserve">Meter maintenance </t>
  </si>
  <si>
    <t>ED_MET422_00023</t>
  </si>
  <si>
    <t>ED_MET422_00024</t>
  </si>
  <si>
    <t>ED_MET422_00025</t>
  </si>
  <si>
    <t xml:space="preserve">Remote meter reading </t>
  </si>
  <si>
    <t>ED_MET422_00026</t>
  </si>
  <si>
    <t xml:space="preserve">Remote meter re-configuration </t>
  </si>
  <si>
    <t>ED_MET422_00027</t>
  </si>
  <si>
    <t xml:space="preserve">Other metering </t>
  </si>
  <si>
    <t>ED_MET422_00028</t>
  </si>
  <si>
    <t>ED_MET422_00029</t>
  </si>
  <si>
    <t>ED_MET422_00030</t>
  </si>
  <si>
    <t>Meter Type 7</t>
  </si>
  <si>
    <t>ED_MET422_00031</t>
  </si>
  <si>
    <t xml:space="preserve">IT infrastructure capex </t>
  </si>
  <si>
    <t>ED_MET422_00032</t>
  </si>
  <si>
    <t xml:space="preserve">IT infrastructure opex </t>
  </si>
  <si>
    <t>ED_MET422_00033</t>
  </si>
  <si>
    <t xml:space="preserve">Communications infrastructure capex </t>
  </si>
  <si>
    <t>ED_MET422_00034</t>
  </si>
  <si>
    <t xml:space="preserve">Communications infrastructure opex </t>
  </si>
  <si>
    <t>Report / summary information</t>
  </si>
  <si>
    <t>Average Number of Customers (NMI's)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</si>
</sst>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;\(#,##0\)"/>
    <numFmt numFmtId="167" formatCode="#,##0;\(#,##0\);&quot;-&quot;"/>
    <numFmt numFmtId="168" formatCode="0.000_)"/>
    <numFmt numFmtId="169" formatCode="_(&quot;Rp.&quot;* #,##0_);_(&quot;Rp.&quot;* \(#,##0\);_(&quot;Rp.&quot;* &quot;-&quot;_);_(@_)"/>
    <numFmt numFmtId="170" formatCode="00000"/>
    <numFmt numFmtId="171" formatCode="_(* #,##0_);_(* \(#,##0\);_(* &quot;-&quot;??_);_(@_)"/>
    <numFmt numFmtId="172" formatCode="&quot;Rp.&quot;#,##0.00_);\(&quot;Rp.&quot;#,##0.00\)"/>
    <numFmt numFmtId="173" formatCode="0.00_)"/>
    <numFmt numFmtId="174" formatCode="0_)"/>
    <numFmt numFmtId="175" formatCode="0.0"/>
    <numFmt numFmtId="176" formatCode="_ &quot;?&quot;* #,##0_ ;_ &quot;?&quot;* \-#,##0_ ;_ &quot;?&quot;* &quot;-&quot;_ ;_ @_ "/>
    <numFmt numFmtId="177" formatCode="_ * #,##0_ ;_ * \-#,##0_ ;_ * &quot;-&quot;_ ;_ @_ "/>
    <numFmt numFmtId="178" formatCode="_ * #,##0.00_ ;_ * \-#,##0.00_ ;_ * &quot;-&quot;??_ ;_ @_ "/>
    <numFmt numFmtId="179" formatCode="_-* #,##0.00\ _D_M_-;\-* #,##0.00\ _D_M_-;_-* &quot;-&quot;??\ _D_M_-;_-@_-"/>
    <numFmt numFmtId="180" formatCode="_-* #,##0.00_-;[Red]\(#,##0.00\)_-;_-* &quot;-&quot;??_-;_-@_-"/>
    <numFmt numFmtId="181" formatCode="_(&quot;$&quot;#,##0.0_);\(&quot;$&quot;#,##0.0\);_(&quot;$&quot;#,##0.0_)"/>
    <numFmt numFmtId="182" formatCode="d/m/yy"/>
    <numFmt numFmtId="183" formatCode="_(#,##0.0\x_);\(#,##0.0\x\);_(#,##0.0\x_)"/>
    <numFmt numFmtId="184" formatCode="_(#,##0.0_);\(#,##0.0\);_(#,##0.0_)"/>
    <numFmt numFmtId="185" formatCode="_(#,##0.0%_);\(#,##0.0%\);_(#,##0.0%_)"/>
    <numFmt numFmtId="186" formatCode="_(###0_);\(###0\);_(###0_)"/>
    <numFmt numFmtId="187" formatCode="_)d/m/yy_)"/>
    <numFmt numFmtId="188" formatCode="#,##0;\-#,##0;&quot;-&quot;"/>
    <numFmt numFmtId="189" formatCode="#,##0.0_);\(#,##0.0\)"/>
    <numFmt numFmtId="190" formatCode="mm/dd/yy"/>
    <numFmt numFmtId="191" formatCode="0_);[Red]\(0\)"/>
    <numFmt numFmtId="192" formatCode="0.00%;_*\(0.00\)%"/>
    <numFmt numFmtId="193" formatCode="_(* #,##0_);_(* \(#,##0\);_(* &quot;-&quot;?_);_(@_)"/>
    <numFmt numFmtId="194" formatCode="_(#,##0_);\(#,##0\);_(#,##0_)"/>
    <numFmt numFmtId="195" formatCode="_-* #,##0_ _F_-;\-* #,##0_ _F_-;_-* &quot;-&quot;_ _F_-;_-@_-"/>
    <numFmt numFmtId="196" formatCode="_-* #,##0.00_ _F_-;\-* #,##0.00_ _F_-;_-* &quot;-&quot;??_ _F_-;_-@_-"/>
    <numFmt numFmtId="197" formatCode="_-* #,##0&quot; F&quot;_-;\-* #,##0&quot; F&quot;_-;_-* &quot;-&quot;&quot; F&quot;_-;_-@_-"/>
    <numFmt numFmtId="198" formatCode="_-* #,##0.00&quot; F&quot;_-;\-* #,##0.00&quot; F&quot;_-;_-* &quot;-&quot;??&quot; F&quot;_-;_-@_-"/>
    <numFmt numFmtId="199" formatCode="_-* #,##0.0_-;\(\ #,##0.0\)"/>
    <numFmt numFmtId="200" formatCode="&quot;£&quot;#,##0_);\(&quot;£&quot;#,##0\)"/>
    <numFmt numFmtId="201" formatCode="#,##0_ ;[Red]\(#,##0\)\ "/>
    <numFmt numFmtId="202" formatCode="#,##0.00;\(#,##0.00\)"/>
    <numFmt numFmtId="203" formatCode="#,##0&quot;£&quot;_);[Red]\(#,##0&quot;£&quot;\)"/>
    <numFmt numFmtId="204" formatCode="_(* #,##0.00%_);_(* \(#,##0.00%\);_(* #,##0.00%_);_(@_)"/>
    <numFmt numFmtId="205" formatCode="#,##0.0000_);[Red]\(#,##0.0000\)"/>
    <numFmt numFmtId="206" formatCode="_(* #,##0_);[Red]_(* \(#,##0\);_(* &quot;-&quot;_);_(@_)"/>
    <numFmt numFmtId="207" formatCode="_(* #,##0.000000_);_(* \(#,##0.000000\);_(* &quot;-&quot;??_);_(@_)"/>
    <numFmt numFmtId="208" formatCode="_(* #,##0.0000000_);_(* \(#,##0.0000000\);_(* &quot;-&quot;??_);_(@_)"/>
    <numFmt numFmtId="209" formatCode="&quot;\&quot;#,##0.00;[Red]&quot;\&quot;&quot;\&quot;&quot;\&quot;&quot;\&quot;\-#,##0.00"/>
    <numFmt numFmtId="210" formatCode="&quot;\&quot;#,##0;[Red]&quot;\&quot;&quot;\&quot;&quot;\&quot;&quot;\&quot;\-#,##0"/>
    <numFmt numFmtId="211" formatCode="_-* #,##0.00000_-;\-* #,##0.00000_-;_-* &quot;-&quot;??_-;_-@_-"/>
    <numFmt numFmtId="212" formatCode="#,##0.00;\(#,##0.00\);&quot;-&quot;"/>
    <numFmt numFmtId="213" formatCode="_([$€-2]* #,##0.00_);_([$€-2]* \(#,##0.00\);_([$€-2]* &quot;-&quot;??_)"/>
    <numFmt numFmtId="214" formatCode="_(* #,##0.0_);_(* \(#,##0.0\);_(* &quot;-&quot;?_);_(@_)"/>
    <numFmt numFmtId="215" formatCode="_(* #,##0_);_(* \(#,##0\);_(* &quot;-&quot;_);_(@_)"/>
    <numFmt numFmtId="216" formatCode="#,##0.000_ ;[Red]\-#,##0.000\ "/>
  </numFmts>
  <fonts count="166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u/>
      <sz val="8"/>
      <color indexed="12"/>
      <name val="Arial"/>
      <family val="2"/>
    </font>
    <font>
      <b/>
      <u/>
      <sz val="10"/>
      <color indexed="20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Tms Rmn"/>
    </font>
    <font>
      <sz val="8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0"/>
      <color rgb="FF006600"/>
      <name val="Arial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sz val="10"/>
      <color indexed="6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Calibri"/>
      <family val="2"/>
    </font>
    <font>
      <sz val="8"/>
      <color indexed="8"/>
      <name val="Calibri"/>
      <family val="2"/>
    </font>
    <font>
      <sz val="10"/>
      <color indexed="16"/>
      <name val="Arial"/>
      <family val="2"/>
    </font>
    <font>
      <b/>
      <u/>
      <sz val="10"/>
      <name val="Arial"/>
      <family val="2"/>
    </font>
    <font>
      <b/>
      <sz val="10"/>
      <color indexed="18"/>
      <name val="Arial"/>
      <family val="2"/>
    </font>
    <font>
      <b/>
      <u/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0000FF"/>
      <name val="Arial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0"/>
      <name val="Palatino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9"/>
      <name val="GillSans"/>
    </font>
    <font>
      <sz val="9"/>
      <name val="GillSans Light"/>
    </font>
    <font>
      <b/>
      <sz val="9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10"/>
      <color indexed="37"/>
      <name val="Arial MT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u/>
      <sz val="10"/>
      <color rgb="FF80008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rgb="FF0000FF"/>
      <name val="Verdana"/>
      <family val="2"/>
    </font>
    <font>
      <b/>
      <sz val="10"/>
      <color theme="1"/>
      <name val="Arial"/>
      <family val="2"/>
    </font>
    <font>
      <sz val="10"/>
      <name val="Book Antiqua"/>
      <family val="1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Calibri"/>
      <family val="2"/>
    </font>
    <font>
      <i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4"/>
      <name val="System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9"/>
      <color indexed="1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lightGray">
        <fgColor indexed="13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</patternFill>
    </fill>
    <fill>
      <patternFill patternType="gray0625"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77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9" fillId="23" borderId="9" applyNumberFormat="0" applyAlignment="0" applyProtection="0"/>
    <xf numFmtId="0" fontId="20" fillId="16" borderId="10" applyNumberFormat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43" fontId="22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center"/>
    </xf>
    <xf numFmtId="0" fontId="16" fillId="12" borderId="0" applyNumberFormat="0" applyBorder="0" applyAlignment="0" applyProtection="0"/>
    <xf numFmtId="0" fontId="4" fillId="0" borderId="11" applyNumberFormat="0" applyAlignment="0" applyProtection="0">
      <alignment horizontal="left" vertical="center"/>
    </xf>
    <xf numFmtId="0" fontId="4" fillId="0" borderId="8">
      <alignment horizontal="left" vertical="center"/>
    </xf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0" applyFill="0" applyBorder="0" applyAlignment="0">
      <protection locked="0"/>
    </xf>
    <xf numFmtId="0" fontId="29" fillId="0" borderId="0" applyFill="0" applyBorder="0" applyAlignment="0">
      <protection locked="0"/>
    </xf>
    <xf numFmtId="0" fontId="30" fillId="20" borderId="9" applyNumberFormat="0" applyAlignment="0" applyProtection="0"/>
    <xf numFmtId="0" fontId="31" fillId="0" borderId="15" applyNumberFormat="0" applyFill="0" applyAlignment="0" applyProtection="0"/>
    <xf numFmtId="0" fontId="31" fillId="20" borderId="0" applyNumberFormat="0" applyBorder="0" applyAlignment="0" applyProtection="0"/>
    <xf numFmtId="173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19" borderId="9" applyNumberFormat="0" applyFont="0" applyAlignment="0" applyProtection="0"/>
    <xf numFmtId="0" fontId="22" fillId="19" borderId="9" applyNumberFormat="0" applyFont="0" applyAlignment="0" applyProtection="0"/>
    <xf numFmtId="0" fontId="22" fillId="19" borderId="9" applyNumberFormat="0" applyFont="0" applyAlignment="0" applyProtection="0"/>
    <xf numFmtId="0" fontId="33" fillId="23" borderId="16" applyNumberFormat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">
      <alignment horizontal="center"/>
    </xf>
    <xf numFmtId="0" fontId="34" fillId="28" borderId="0" applyNumberFormat="0" applyFont="0" applyBorder="0" applyAlignment="0" applyProtection="0"/>
    <xf numFmtId="4" fontId="15" fillId="29" borderId="17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36" fillId="30" borderId="17" applyNumberFormat="0" applyProtection="0">
      <alignment vertical="center"/>
    </xf>
    <xf numFmtId="4" fontId="37" fillId="30" borderId="9" applyNumberFormat="0" applyProtection="0">
      <alignment vertical="center"/>
    </xf>
    <xf numFmtId="4" fontId="15" fillId="30" borderId="17" applyNumberFormat="0" applyProtection="0">
      <alignment horizontal="left" vertical="center" indent="1"/>
    </xf>
    <xf numFmtId="4" fontId="22" fillId="30" borderId="9" applyNumberFormat="0" applyProtection="0">
      <alignment horizontal="left" vertical="center" indent="1"/>
    </xf>
    <xf numFmtId="4" fontId="22" fillId="30" borderId="9" applyNumberFormat="0" applyProtection="0">
      <alignment horizontal="left" vertical="center" indent="1"/>
    </xf>
    <xf numFmtId="0" fontId="15" fillId="30" borderId="17" applyNumberFormat="0" applyProtection="0">
      <alignment horizontal="left" vertical="top" indent="1"/>
    </xf>
    <xf numFmtId="0" fontId="38" fillId="29" borderId="17" applyNumberFormat="0" applyProtection="0">
      <alignment horizontal="left" vertical="top" indent="1"/>
    </xf>
    <xf numFmtId="4" fontId="15" fillId="0" borderId="0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4" fontId="12" fillId="32" borderId="17" applyNumberFormat="0" applyProtection="0">
      <alignment horizontal="right" vertical="center"/>
    </xf>
    <xf numFmtId="4" fontId="22" fillId="32" borderId="9" applyNumberFormat="0" applyProtection="0">
      <alignment horizontal="right" vertical="center"/>
    </xf>
    <xf numFmtId="4" fontId="12" fillId="33" borderId="17" applyNumberFormat="0" applyProtection="0">
      <alignment horizontal="right" vertical="center"/>
    </xf>
    <xf numFmtId="4" fontId="22" fillId="34" borderId="9" applyNumberFormat="0" applyProtection="0">
      <alignment horizontal="right" vertical="center"/>
    </xf>
    <xf numFmtId="4" fontId="12" fillId="35" borderId="17" applyNumberFormat="0" applyProtection="0">
      <alignment horizontal="right" vertical="center"/>
    </xf>
    <xf numFmtId="4" fontId="22" fillId="35" borderId="18" applyNumberFormat="0" applyProtection="0">
      <alignment horizontal="right" vertical="center"/>
    </xf>
    <xf numFmtId="4" fontId="12" fillId="36" borderId="17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12" fillId="37" borderId="17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12" fillId="38" borderId="17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12" fillId="39" borderId="17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12" fillId="40" borderId="17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12" fillId="41" borderId="17" applyNumberFormat="0" applyProtection="0">
      <alignment horizontal="right" vertical="center"/>
    </xf>
    <xf numFmtId="4" fontId="22" fillId="41" borderId="9" applyNumberFormat="0" applyProtection="0">
      <alignment horizontal="right" vertical="center"/>
    </xf>
    <xf numFmtId="4" fontId="15" fillId="42" borderId="19" applyNumberFormat="0" applyProtection="0">
      <alignment horizontal="left" vertical="center" indent="1"/>
    </xf>
    <xf numFmtId="4" fontId="22" fillId="42" borderId="18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9" fillId="45" borderId="0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12" fillId="46" borderId="20" applyNumberFormat="0" applyProtection="0">
      <alignment horizontal="center" vertical="center"/>
    </xf>
    <xf numFmtId="4" fontId="22" fillId="47" borderId="9" applyNumberFormat="0" applyProtection="0">
      <alignment horizontal="right" vertical="center"/>
    </xf>
    <xf numFmtId="4" fontId="22" fillId="47" borderId="9" applyNumberFormat="0" applyProtection="0">
      <alignment horizontal="right" vertical="center"/>
    </xf>
    <xf numFmtId="4" fontId="12" fillId="43" borderId="0" applyNumberFormat="0" applyProtection="0">
      <alignment horizontal="left" vertical="center" indent="1"/>
    </xf>
    <xf numFmtId="4" fontId="22" fillId="43" borderId="18" applyNumberFormat="0" applyProtection="0">
      <alignment horizontal="left" vertical="center" indent="1"/>
    </xf>
    <xf numFmtId="4" fontId="12" fillId="48" borderId="0" applyNumberFormat="0" applyProtection="0">
      <alignment horizontal="left" vertical="center" indent="1"/>
    </xf>
    <xf numFmtId="4" fontId="22" fillId="47" borderId="18" applyNumberFormat="0" applyProtection="0">
      <alignment horizontal="left" vertical="center" indent="1"/>
    </xf>
    <xf numFmtId="0" fontId="3" fillId="46" borderId="17" applyNumberFormat="0" applyProtection="0">
      <alignment horizontal="left" vertical="center" indent="1"/>
    </xf>
    <xf numFmtId="0" fontId="22" fillId="49" borderId="9" applyNumberFormat="0" applyProtection="0">
      <alignment horizontal="left" vertical="center" indent="1"/>
    </xf>
    <xf numFmtId="0" fontId="3" fillId="45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3" fillId="46" borderId="17" applyNumberFormat="0" applyProtection="0">
      <alignment horizontal="left" vertical="center" indent="1"/>
    </xf>
    <xf numFmtId="0" fontId="22" fillId="50" borderId="9" applyNumberFormat="0" applyProtection="0">
      <alignment horizontal="left" vertical="center" indent="1"/>
    </xf>
    <xf numFmtId="0" fontId="3" fillId="48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3" fillId="46" borderId="17" applyNumberFormat="0" applyProtection="0">
      <alignment horizontal="left" vertical="center" indent="1"/>
    </xf>
    <xf numFmtId="0" fontId="22" fillId="51" borderId="9" applyNumberFormat="0" applyProtection="0">
      <alignment horizontal="left" vertical="center" indent="1"/>
    </xf>
    <xf numFmtId="0" fontId="3" fillId="52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3" fillId="46" borderId="17" applyNumberFormat="0" applyProtection="0">
      <alignment horizontal="left" vertical="center" indent="1"/>
    </xf>
    <xf numFmtId="0" fontId="22" fillId="43" borderId="9" applyNumberFormat="0" applyProtection="0">
      <alignment horizontal="left" vertical="center" indent="1"/>
    </xf>
    <xf numFmtId="0" fontId="3" fillId="5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0" fontId="22" fillId="54" borderId="21" applyNumberFormat="0">
      <protection locked="0"/>
    </xf>
    <xf numFmtId="0" fontId="22" fillId="54" borderId="21" applyNumberFormat="0">
      <protection locked="0"/>
    </xf>
    <xf numFmtId="0" fontId="22" fillId="54" borderId="21" applyNumberFormat="0">
      <protection locked="0"/>
    </xf>
    <xf numFmtId="0" fontId="40" fillId="44" borderId="22" applyBorder="0"/>
    <xf numFmtId="4" fontId="12" fillId="55" borderId="17" applyNumberFormat="0" applyProtection="0">
      <alignment vertical="center"/>
    </xf>
    <xf numFmtId="4" fontId="41" fillId="46" borderId="17" applyNumberFormat="0" applyProtection="0">
      <alignment vertical="center"/>
    </xf>
    <xf numFmtId="4" fontId="42" fillId="55" borderId="17" applyNumberFormat="0" applyProtection="0">
      <alignment vertical="center"/>
    </xf>
    <xf numFmtId="4" fontId="37" fillId="55" borderId="7" applyNumberFormat="0" applyProtection="0">
      <alignment vertical="center"/>
    </xf>
    <xf numFmtId="4" fontId="12" fillId="55" borderId="17" applyNumberFormat="0" applyProtection="0">
      <alignment horizontal="left" vertical="center" indent="1"/>
    </xf>
    <xf numFmtId="4" fontId="41" fillId="49" borderId="17" applyNumberFormat="0" applyProtection="0">
      <alignment horizontal="left" vertical="center" indent="1"/>
    </xf>
    <xf numFmtId="0" fontId="12" fillId="55" borderId="17" applyNumberFormat="0" applyProtection="0">
      <alignment horizontal="left" vertical="top" indent="1"/>
    </xf>
    <xf numFmtId="0" fontId="41" fillId="46" borderId="17" applyNumberFormat="0" applyProtection="0">
      <alignment horizontal="left" vertical="top" indent="1"/>
    </xf>
    <xf numFmtId="4" fontId="43" fillId="0" borderId="17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42" fillId="0" borderId="17" applyNumberFormat="0" applyProtection="0">
      <alignment horizontal="right" vertical="center"/>
    </xf>
    <xf numFmtId="4" fontId="37" fillId="56" borderId="9" applyNumberFormat="0" applyProtection="0">
      <alignment horizontal="right" vertical="center"/>
    </xf>
    <xf numFmtId="4" fontId="12" fillId="57" borderId="17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0" fontId="15" fillId="57" borderId="23" applyNumberFormat="0" applyProtection="0">
      <alignment horizontal="center" vertical="top"/>
    </xf>
    <xf numFmtId="0" fontId="41" fillId="47" borderId="17" applyNumberFormat="0" applyProtection="0">
      <alignment horizontal="left" vertical="top" indent="1"/>
    </xf>
    <xf numFmtId="4" fontId="44" fillId="0" borderId="0" applyNumberFormat="0" applyProtection="0">
      <alignment horizontal="left" vertical="center" indent="1"/>
    </xf>
    <xf numFmtId="4" fontId="45" fillId="58" borderId="18" applyNumberFormat="0" applyProtection="0">
      <alignment horizontal="left" vertical="center" indent="1"/>
    </xf>
    <xf numFmtId="0" fontId="22" fillId="59" borderId="7"/>
    <xf numFmtId="0" fontId="22" fillId="59" borderId="7"/>
    <xf numFmtId="4" fontId="46" fillId="43" borderId="17" applyNumberFormat="0" applyProtection="0">
      <alignment horizontal="right" vertical="center"/>
    </xf>
    <xf numFmtId="4" fontId="47" fillId="54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174" fontId="12" fillId="0" borderId="24">
      <alignment horizontal="justify" vertical="top" wrapText="1"/>
    </xf>
    <xf numFmtId="0" fontId="3" fillId="0" borderId="0"/>
    <xf numFmtId="0" fontId="24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/>
    <xf numFmtId="9" fontId="3" fillId="0" borderId="0" applyFont="0" applyFill="0" applyBorder="0" applyAlignment="0" applyProtection="0"/>
    <xf numFmtId="0" fontId="1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62" borderId="0">
      <alignment horizontal="center"/>
    </xf>
    <xf numFmtId="0" fontId="3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9" fillId="0" borderId="0"/>
    <xf numFmtId="4" fontId="22" fillId="31" borderId="9" applyNumberFormat="0" applyProtection="0">
      <alignment horizontal="left" vertical="center" indent="1"/>
    </xf>
    <xf numFmtId="40" fontId="72" fillId="0" borderId="0"/>
    <xf numFmtId="0" fontId="3" fillId="0" borderId="0"/>
    <xf numFmtId="176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42" fontId="74" fillId="0" borderId="0" applyFont="0" applyFill="0" applyBorder="0" applyAlignment="0" applyProtection="0"/>
    <xf numFmtId="0" fontId="73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22" fillId="0" borderId="0"/>
    <xf numFmtId="180" fontId="22" fillId="0" borderId="0"/>
    <xf numFmtId="0" fontId="77" fillId="0" borderId="0"/>
    <xf numFmtId="181" fontId="22" fillId="0" borderId="37">
      <alignment horizontal="center" vertical="center"/>
      <protection locked="0"/>
    </xf>
    <xf numFmtId="182" fontId="22" fillId="0" borderId="37">
      <alignment horizontal="center" vertical="center"/>
      <protection locked="0"/>
    </xf>
    <xf numFmtId="183" fontId="22" fillId="0" borderId="37">
      <alignment horizontal="center" vertical="center"/>
      <protection locked="0"/>
    </xf>
    <xf numFmtId="184" fontId="22" fillId="0" borderId="37">
      <alignment horizontal="center" vertical="center"/>
      <protection locked="0"/>
    </xf>
    <xf numFmtId="185" fontId="22" fillId="0" borderId="37">
      <alignment horizontal="center" vertical="center"/>
      <protection locked="0"/>
    </xf>
    <xf numFmtId="186" fontId="22" fillId="0" borderId="37">
      <alignment horizontal="center" vertical="center"/>
      <protection locked="0"/>
    </xf>
    <xf numFmtId="0" fontId="22" fillId="0" borderId="37" applyAlignment="0">
      <protection locked="0"/>
    </xf>
    <xf numFmtId="181" fontId="22" fillId="0" borderId="37">
      <alignment vertical="center"/>
      <protection locked="0"/>
    </xf>
    <xf numFmtId="187" fontId="22" fillId="0" borderId="37">
      <alignment horizontal="right" vertical="center"/>
      <protection locked="0"/>
    </xf>
    <xf numFmtId="183" fontId="22" fillId="0" borderId="37">
      <alignment vertical="center"/>
      <protection locked="0"/>
    </xf>
    <xf numFmtId="184" fontId="22" fillId="0" borderId="37">
      <alignment vertical="center"/>
      <protection locked="0"/>
    </xf>
    <xf numFmtId="185" fontId="22" fillId="0" borderId="37">
      <alignment vertical="center"/>
      <protection locked="0"/>
    </xf>
    <xf numFmtId="186" fontId="22" fillId="0" borderId="37">
      <alignment horizontal="right" vertical="center"/>
      <protection locked="0"/>
    </xf>
    <xf numFmtId="0" fontId="3" fillId="0" borderId="0"/>
    <xf numFmtId="42" fontId="78" fillId="0" borderId="0" applyFont="0" applyFill="0" applyBorder="0" applyAlignment="0" applyProtection="0"/>
    <xf numFmtId="0" fontId="79" fillId="0" borderId="0" applyNumberFormat="0" applyFill="0" applyBorder="0" applyAlignment="0"/>
    <xf numFmtId="41" fontId="3" fillId="60" borderId="0" applyNumberFormat="0" applyFont="0" applyBorder="0" applyAlignment="0">
      <alignment horizontal="right"/>
    </xf>
    <xf numFmtId="0" fontId="80" fillId="0" borderId="0" applyNumberFormat="0" applyFill="0" applyBorder="0" applyAlignment="0">
      <protection locked="0"/>
    </xf>
    <xf numFmtId="188" fontId="12" fillId="0" borderId="0" applyFill="0" applyBorder="0" applyAlignment="0"/>
    <xf numFmtId="0" fontId="81" fillId="67" borderId="0" applyNumberFormat="0" applyFill="0" applyBorder="0" applyProtection="0">
      <alignment horizontal="center"/>
    </xf>
    <xf numFmtId="0" fontId="81" fillId="67" borderId="0" applyNumberFormat="0" applyFill="0" applyBorder="0" applyProtection="0"/>
    <xf numFmtId="0" fontId="22" fillId="0" borderId="0" applyNumberFormat="0" applyFont="0" applyFill="0" applyBorder="0">
      <alignment horizontal="center" vertical="center"/>
      <protection locked="0"/>
    </xf>
    <xf numFmtId="181" fontId="22" fillId="0" borderId="0" applyFill="0" applyBorder="0">
      <alignment horizontal="center" vertical="center"/>
    </xf>
    <xf numFmtId="182" fontId="22" fillId="0" borderId="0" applyFill="0" applyBorder="0">
      <alignment horizontal="center" vertical="center"/>
    </xf>
    <xf numFmtId="183" fontId="22" fillId="0" borderId="0" applyFill="0" applyBorder="0">
      <alignment horizontal="center" vertical="center"/>
    </xf>
    <xf numFmtId="184" fontId="22" fillId="0" borderId="0" applyFill="0" applyBorder="0">
      <alignment horizontal="center" vertical="center"/>
    </xf>
    <xf numFmtId="185" fontId="22" fillId="0" borderId="0" applyFill="0" applyBorder="0">
      <alignment horizontal="center" vertical="center"/>
    </xf>
    <xf numFmtId="186" fontId="22" fillId="0" borderId="0" applyFill="0" applyBorder="0">
      <alignment horizontal="center" vertical="center"/>
    </xf>
    <xf numFmtId="41" fontId="3" fillId="0" borderId="0" applyFont="0" applyFill="0" applyBorder="0" applyAlignment="0" applyProtection="0"/>
    <xf numFmtId="189" fontId="82" fillId="0" borderId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4" fillId="0" borderId="0" applyNumberFormat="0" applyAlignment="0">
      <alignment horizontal="left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3" fillId="0" borderId="0" applyFont="0" applyFill="0" applyBorder="0" applyAlignment="0" applyProtection="0"/>
    <xf numFmtId="4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85" fillId="0" borderId="0" applyNumberFormat="0" applyAlignment="0">
      <alignment horizontal="left"/>
    </xf>
    <xf numFmtId="191" fontId="3" fillId="0" borderId="0" applyFont="0" applyFill="0" applyBorder="0" applyAlignment="0" applyProtection="0"/>
    <xf numFmtId="0" fontId="86" fillId="0" borderId="0"/>
    <xf numFmtId="0" fontId="87" fillId="0" borderId="0"/>
    <xf numFmtId="38" fontId="22" fillId="60" borderId="0" applyNumberFormat="0" applyBorder="0" applyAlignment="0" applyProtection="0"/>
    <xf numFmtId="0" fontId="14" fillId="0" borderId="0" applyFill="0" applyBorder="0">
      <alignment vertical="center"/>
    </xf>
    <xf numFmtId="0" fontId="88" fillId="0" borderId="0" applyFill="0" applyBorder="0">
      <alignment vertical="center"/>
    </xf>
    <xf numFmtId="0" fontId="40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7" fillId="0" borderId="0" applyNumberFormat="0" applyFill="0" applyBorder="0" applyAlignment="0" applyProtection="0"/>
    <xf numFmtId="164" fontId="89" fillId="0" borderId="0"/>
    <xf numFmtId="0" fontId="90" fillId="54" borderId="32"/>
    <xf numFmtId="189" fontId="46" fillId="0" borderId="38" applyProtection="0"/>
    <xf numFmtId="192" fontId="91" fillId="0" borderId="38">
      <alignment horizontal="right"/>
      <protection locked="0"/>
    </xf>
    <xf numFmtId="10" fontId="22" fillId="55" borderId="7" applyNumberFormat="0" applyBorder="0" applyAlignment="0" applyProtection="0"/>
    <xf numFmtId="0" fontId="46" fillId="0" borderId="38">
      <protection locked="0"/>
    </xf>
    <xf numFmtId="41" fontId="3" fillId="52" borderId="0" applyFont="0" applyBorder="0" applyAlignment="0">
      <alignment horizontal="right"/>
      <protection locked="0"/>
    </xf>
    <xf numFmtId="0" fontId="59" fillId="62" borderId="0">
      <alignment horizontal="center"/>
    </xf>
    <xf numFmtId="193" fontId="3" fillId="68" borderId="0" applyFont="0" applyBorder="0">
      <alignment horizontal="right"/>
      <protection locked="0"/>
    </xf>
    <xf numFmtId="41" fontId="3" fillId="55" borderId="0" applyFont="0" applyBorder="0">
      <alignment horizontal="right"/>
      <protection locked="0"/>
    </xf>
    <xf numFmtId="0" fontId="92" fillId="54" borderId="0" applyNumberFormat="0" applyFont="0" applyAlignment="0"/>
    <xf numFmtId="0" fontId="92" fillId="54" borderId="39" applyNumberFormat="0" applyFont="0" applyAlignment="0">
      <protection locked="0"/>
    </xf>
    <xf numFmtId="0" fontId="93" fillId="69" borderId="0" applyNumberFormat="0"/>
    <xf numFmtId="43" fontId="3" fillId="0" borderId="0" applyFont="0" applyFill="0" applyBorder="0" applyAlignment="0" applyProtection="0"/>
    <xf numFmtId="0" fontId="78" fillId="0" borderId="0" applyNumberFormat="0" applyFont="0" applyFill="0" applyBorder="0" applyProtection="0">
      <alignment horizontal="left" vertical="center"/>
    </xf>
    <xf numFmtId="0" fontId="22" fillId="60" borderId="0"/>
    <xf numFmtId="0" fontId="40" fillId="0" borderId="18" applyFill="0">
      <alignment horizontal="center" vertical="center"/>
    </xf>
    <xf numFmtId="0" fontId="22" fillId="0" borderId="18" applyFill="0">
      <alignment horizontal="center" vertical="center"/>
    </xf>
    <xf numFmtId="194" fontId="22" fillId="0" borderId="18" applyFill="0">
      <alignment horizontal="center" vertical="center"/>
    </xf>
    <xf numFmtId="195" fontId="94" fillId="0" borderId="0" applyFont="0" applyFill="0" applyBorder="0" applyAlignment="0" applyProtection="0"/>
    <xf numFmtId="196" fontId="94" fillId="0" borderId="0" applyFont="0" applyFill="0" applyBorder="0" applyAlignment="0" applyProtection="0"/>
    <xf numFmtId="189" fontId="95" fillId="0" borderId="0"/>
    <xf numFmtId="0" fontId="4" fillId="0" borderId="0" applyFill="0" applyBorder="0" applyAlignment="0"/>
    <xf numFmtId="197" fontId="94" fillId="0" borderId="0" applyFont="0" applyFill="0" applyBorder="0" applyAlignment="0" applyProtection="0"/>
    <xf numFmtId="198" fontId="94" fillId="0" borderId="0" applyFont="0" applyFill="0" applyBorder="0" applyAlignment="0" applyProtection="0"/>
    <xf numFmtId="199" fontId="96" fillId="0" borderId="38">
      <alignment horizontal="right"/>
      <protection locked="0"/>
    </xf>
    <xf numFmtId="0" fontId="97" fillId="0" borderId="0"/>
    <xf numFmtId="40" fontId="98" fillId="56" borderId="0">
      <alignment horizontal="right"/>
    </xf>
    <xf numFmtId="0" fontId="99" fillId="56" borderId="0">
      <alignment horizontal="right"/>
    </xf>
    <xf numFmtId="0" fontId="100" fillId="56" borderId="33"/>
    <xf numFmtId="0" fontId="100" fillId="0" borderId="0" applyBorder="0">
      <alignment horizontal="centerContinuous"/>
    </xf>
    <xf numFmtId="0" fontId="101" fillId="0" borderId="0" applyBorder="0">
      <alignment horizontal="centerContinuous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2" fillId="0" borderId="0"/>
    <xf numFmtId="0" fontId="40" fillId="0" borderId="0" applyFill="0" applyBorder="0">
      <alignment horizontal="right" vertical="center"/>
    </xf>
    <xf numFmtId="200" fontId="88" fillId="0" borderId="0"/>
    <xf numFmtId="201" fontId="103" fillId="0" borderId="40"/>
    <xf numFmtId="3" fontId="34" fillId="0" borderId="0" applyFont="0" applyFill="0" applyBorder="0" applyAlignment="0" applyProtection="0"/>
    <xf numFmtId="202" fontId="3" fillId="0" borderId="0"/>
    <xf numFmtId="203" fontId="3" fillId="0" borderId="0" applyNumberFormat="0" applyFill="0" applyBorder="0" applyAlignment="0" applyProtection="0">
      <alignment horizontal="left"/>
    </xf>
    <xf numFmtId="181" fontId="22" fillId="0" borderId="0" applyFill="0" applyBorder="0">
      <alignment horizontal="right" vertical="center"/>
    </xf>
    <xf numFmtId="187" fontId="22" fillId="0" borderId="0" applyFill="0" applyBorder="0">
      <alignment horizontal="right" vertical="center"/>
    </xf>
    <xf numFmtId="183" fontId="22" fillId="0" borderId="0" applyFill="0" applyBorder="0">
      <alignment horizontal="right" vertical="center"/>
    </xf>
    <xf numFmtId="184" fontId="22" fillId="0" borderId="0" applyFill="0" applyBorder="0">
      <alignment horizontal="right" vertical="center"/>
    </xf>
    <xf numFmtId="185" fontId="22" fillId="0" borderId="0" applyFill="0" applyBorder="0">
      <alignment horizontal="right" vertical="center"/>
    </xf>
    <xf numFmtId="186" fontId="22" fillId="0" borderId="0" applyFill="0" applyBorder="0">
      <alignment horizontal="right" vertical="center"/>
    </xf>
    <xf numFmtId="0" fontId="3" fillId="46" borderId="0" applyNumberFormat="0" applyFont="0" applyBorder="0" applyAlignment="0" applyProtection="0"/>
    <xf numFmtId="0" fontId="3" fillId="54" borderId="0" applyNumberFormat="0" applyFont="0" applyBorder="0" applyAlignment="0" applyProtection="0"/>
    <xf numFmtId="0" fontId="3" fillId="49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9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104" fillId="0" borderId="0" applyFill="0" applyBorder="0" applyAlignment="0"/>
    <xf numFmtId="0" fontId="105" fillId="70" borderId="0"/>
    <xf numFmtId="49" fontId="106" fillId="70" borderId="41">
      <alignment horizontal="center" wrapText="1"/>
    </xf>
    <xf numFmtId="49" fontId="106" fillId="70" borderId="0">
      <alignment horizontal="center" wrapText="1"/>
    </xf>
    <xf numFmtId="0" fontId="105" fillId="70" borderId="0"/>
    <xf numFmtId="0" fontId="3" fillId="0" borderId="0"/>
    <xf numFmtId="38" fontId="107" fillId="0" borderId="32" applyBorder="0" applyAlignment="0"/>
    <xf numFmtId="204" fontId="12" fillId="0" borderId="0" applyFill="0" applyBorder="0" applyAlignment="0"/>
    <xf numFmtId="0" fontId="3" fillId="0" borderId="0"/>
    <xf numFmtId="0" fontId="4" fillId="0" borderId="0"/>
    <xf numFmtId="0" fontId="108" fillId="0" borderId="0"/>
    <xf numFmtId="15" fontId="3" fillId="0" borderId="0"/>
    <xf numFmtId="10" fontId="3" fillId="0" borderId="0"/>
    <xf numFmtId="40" fontId="109" fillId="0" borderId="0" applyBorder="0">
      <alignment horizontal="right"/>
    </xf>
    <xf numFmtId="0" fontId="110" fillId="2" borderId="35" applyBorder="0" applyProtection="0">
      <alignment horizontal="centerContinuous" vertical="center"/>
    </xf>
    <xf numFmtId="0" fontId="111" fillId="0" borderId="0" applyBorder="0" applyProtection="0">
      <alignment vertical="center"/>
    </xf>
    <xf numFmtId="0" fontId="112" fillId="0" borderId="0">
      <alignment horizontal="left"/>
    </xf>
    <xf numFmtId="0" fontId="112" fillId="0" borderId="32" applyFill="0" applyBorder="0" applyProtection="0">
      <alignment horizontal="left" vertical="top"/>
    </xf>
    <xf numFmtId="49" fontId="3" fillId="0" borderId="0" applyFont="0" applyFill="0" applyBorder="0" applyAlignment="0" applyProtection="0"/>
    <xf numFmtId="0" fontId="113" fillId="0" borderId="0"/>
    <xf numFmtId="0" fontId="114" fillId="0" borderId="0"/>
    <xf numFmtId="0" fontId="114" fillId="0" borderId="0"/>
    <xf numFmtId="0" fontId="113" fillId="0" borderId="0"/>
    <xf numFmtId="189" fontId="115" fillId="0" borderId="0"/>
    <xf numFmtId="0" fontId="116" fillId="0" borderId="0"/>
    <xf numFmtId="0" fontId="117" fillId="0" borderId="0" applyFill="0" applyBorder="0">
      <alignment horizontal="left" vertical="center"/>
      <protection locked="0"/>
    </xf>
    <xf numFmtId="0" fontId="113" fillId="0" borderId="0"/>
    <xf numFmtId="0" fontId="118" fillId="0" borderId="0" applyFill="0" applyBorder="0">
      <alignment horizontal="left" vertical="center"/>
      <protection locked="0"/>
    </xf>
    <xf numFmtId="171" fontId="119" fillId="0" borderId="33">
      <protection locked="0"/>
    </xf>
    <xf numFmtId="202" fontId="120" fillId="0" borderId="0"/>
    <xf numFmtId="0" fontId="121" fillId="0" borderId="0" applyNumberFormat="0" applyFont="0" applyFill="0"/>
    <xf numFmtId="166" fontId="120" fillId="0" borderId="0"/>
    <xf numFmtId="0" fontId="122" fillId="0" borderId="0" applyNumberFormat="0" applyFill="0" applyBorder="0" applyAlignment="0"/>
    <xf numFmtId="0" fontId="94" fillId="0" borderId="0" applyNumberFormat="0" applyFont="0" applyFill="0" applyBorder="0" applyProtection="0">
      <alignment horizontal="center" vertical="center" wrapText="1"/>
    </xf>
    <xf numFmtId="205" fontId="3" fillId="0" borderId="35" applyBorder="0" applyProtection="0">
      <alignment horizontal="right"/>
    </xf>
    <xf numFmtId="0" fontId="3" fillId="0" borderId="0"/>
    <xf numFmtId="206" fontId="123" fillId="0" borderId="0"/>
    <xf numFmtId="174" fontId="78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4" fillId="0" borderId="0"/>
    <xf numFmtId="164" fontId="72" fillId="0" borderId="0"/>
    <xf numFmtId="40" fontId="72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72" fillId="0" borderId="0"/>
    <xf numFmtId="0" fontId="126" fillId="0" borderId="0"/>
    <xf numFmtId="42" fontId="127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209" fontId="126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4" fontId="12" fillId="0" borderId="24">
      <alignment horizontal="justify" vertical="top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29" fillId="0" borderId="0" applyFill="0" applyBorder="0" applyAlignment="0">
      <protection locked="0"/>
    </xf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3" fillId="0" borderId="0"/>
    <xf numFmtId="0" fontId="3" fillId="0" borderId="0"/>
    <xf numFmtId="0" fontId="3" fillId="0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19" borderId="9" applyNumberFormat="0" applyFont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">
      <alignment horizontal="center"/>
    </xf>
    <xf numFmtId="0" fontId="34" fillId="28" borderId="0" applyNumberFormat="0" applyFont="0" applyBorder="0" applyAlignment="0" applyProtection="0"/>
    <xf numFmtId="4" fontId="37" fillId="30" borderId="9" applyNumberFormat="0" applyProtection="0">
      <alignment vertical="center"/>
    </xf>
    <xf numFmtId="0" fontId="38" fillId="29" borderId="17" applyNumberFormat="0" applyProtection="0">
      <alignment horizontal="left" vertical="top" indent="1"/>
    </xf>
    <xf numFmtId="4" fontId="22" fillId="32" borderId="9" applyNumberFormat="0" applyProtection="0">
      <alignment horizontal="right" vertical="center"/>
    </xf>
    <xf numFmtId="4" fontId="22" fillId="34" borderId="9" applyNumberFormat="0" applyProtection="0">
      <alignment horizontal="right" vertical="center"/>
    </xf>
    <xf numFmtId="4" fontId="22" fillId="35" borderId="18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9" applyNumberFormat="0" applyProtection="0">
      <alignment horizontal="right" vertical="center"/>
    </xf>
    <xf numFmtId="4" fontId="22" fillId="42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22" fillId="43" borderId="18" applyNumberFormat="0" applyProtection="0">
      <alignment horizontal="left" vertical="center" indent="1"/>
    </xf>
    <xf numFmtId="4" fontId="22" fillId="43" borderId="18" applyNumberFormat="0" applyProtection="0">
      <alignment horizontal="left" vertical="center" indent="1"/>
    </xf>
    <xf numFmtId="4" fontId="12" fillId="48" borderId="0" applyNumberFormat="0" applyProtection="0">
      <alignment horizontal="left" vertical="center" indent="1"/>
    </xf>
    <xf numFmtId="4" fontId="22" fillId="47" borderId="18" applyNumberFormat="0" applyProtection="0">
      <alignment horizontal="left" vertical="center" indent="1"/>
    </xf>
    <xf numFmtId="4" fontId="22" fillId="47" borderId="18" applyNumberFormat="0" applyProtection="0">
      <alignment horizontal="left" vertical="center" indent="1"/>
    </xf>
    <xf numFmtId="0" fontId="22" fillId="49" borderId="9" applyNumberFormat="0" applyProtection="0">
      <alignment horizontal="left" vertical="center" indent="1"/>
    </xf>
    <xf numFmtId="0" fontId="22" fillId="49" borderId="9" applyNumberFormat="0" applyProtection="0">
      <alignment horizontal="left" vertical="center" indent="1"/>
    </xf>
    <xf numFmtId="0" fontId="22" fillId="44" borderId="17" applyNumberFormat="0" applyProtection="0">
      <alignment horizontal="left" vertical="top" indent="1"/>
    </xf>
    <xf numFmtId="0" fontId="22" fillId="50" borderId="9" applyNumberFormat="0" applyProtection="0">
      <alignment horizontal="left" vertical="center" indent="1"/>
    </xf>
    <xf numFmtId="0" fontId="22" fillId="50" borderId="9" applyNumberFormat="0" applyProtection="0">
      <alignment horizontal="left" vertical="center" indent="1"/>
    </xf>
    <xf numFmtId="0" fontId="22" fillId="47" borderId="17" applyNumberFormat="0" applyProtection="0">
      <alignment horizontal="left" vertical="top" indent="1"/>
    </xf>
    <xf numFmtId="0" fontId="22" fillId="51" borderId="9" applyNumberFormat="0" applyProtection="0">
      <alignment horizontal="left" vertical="center" indent="1"/>
    </xf>
    <xf numFmtId="0" fontId="22" fillId="51" borderId="9" applyNumberFormat="0" applyProtection="0">
      <alignment horizontal="left" vertical="center" indent="1"/>
    </xf>
    <xf numFmtId="0" fontId="22" fillId="51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22" fillId="43" borderId="9" applyNumberFormat="0" applyProtection="0">
      <alignment horizontal="left" vertical="center" indent="1"/>
    </xf>
    <xf numFmtId="0" fontId="22" fillId="43" borderId="9" applyNumberFormat="0" applyProtection="0">
      <alignment horizontal="left" vertical="center" indent="1"/>
    </xf>
    <xf numFmtId="0" fontId="22" fillId="4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4" fontId="41" fillId="46" borderId="17" applyNumberFormat="0" applyProtection="0">
      <alignment vertical="center"/>
    </xf>
    <xf numFmtId="4" fontId="37" fillId="55" borderId="7" applyNumberFormat="0" applyProtection="0">
      <alignment vertical="center"/>
    </xf>
    <xf numFmtId="4" fontId="41" fillId="49" borderId="17" applyNumberFormat="0" applyProtection="0">
      <alignment horizontal="left" vertical="center" indent="1"/>
    </xf>
    <xf numFmtId="0" fontId="41" fillId="46" borderId="17" applyNumberFormat="0" applyProtection="0">
      <alignment horizontal="left" vertical="top" indent="1"/>
    </xf>
    <xf numFmtId="4" fontId="37" fillId="56" borderId="9" applyNumberFormat="0" applyProtection="0">
      <alignment horizontal="right" vertical="center"/>
    </xf>
    <xf numFmtId="0" fontId="41" fillId="47" borderId="17" applyNumberFormat="0" applyProtection="0">
      <alignment horizontal="left" vertical="top" indent="1"/>
    </xf>
    <xf numFmtId="4" fontId="45" fillId="58" borderId="18" applyNumberFormat="0" applyProtection="0">
      <alignment horizontal="left" vertical="center" indent="1"/>
    </xf>
    <xf numFmtId="4" fontId="45" fillId="58" borderId="18" applyNumberFormat="0" applyProtection="0">
      <alignment horizontal="left" vertical="center" indent="1"/>
    </xf>
    <xf numFmtId="0" fontId="22" fillId="59" borderId="7"/>
    <xf numFmtId="4" fontId="47" fillId="54" borderId="9" applyNumberFormat="0" applyProtection="0">
      <alignment horizontal="right" vertical="center"/>
    </xf>
    <xf numFmtId="0" fontId="3" fillId="0" borderId="0"/>
    <xf numFmtId="0" fontId="148" fillId="0" borderId="0"/>
    <xf numFmtId="0" fontId="149" fillId="74" borderId="0">
      <alignment horizontal="left" vertical="center"/>
      <protection locked="0"/>
    </xf>
    <xf numFmtId="0" fontId="150" fillId="73" borderId="0">
      <alignment vertical="center"/>
      <protection locked="0"/>
    </xf>
    <xf numFmtId="43" fontId="148" fillId="0" borderId="0" applyFont="0" applyFill="0" applyBorder="0" applyAlignment="0" applyProtection="0"/>
    <xf numFmtId="0" fontId="3" fillId="0" borderId="0"/>
    <xf numFmtId="213" fontId="3" fillId="0" borderId="0"/>
    <xf numFmtId="0" fontId="3" fillId="0" borderId="0"/>
    <xf numFmtId="213" fontId="3" fillId="0" borderId="0"/>
    <xf numFmtId="0" fontId="76" fillId="0" borderId="0"/>
    <xf numFmtId="0" fontId="76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20" fillId="76" borderId="10" applyNumberFormat="0" applyAlignment="0" applyProtection="0"/>
    <xf numFmtId="214" fontId="3" fillId="55" borderId="0" applyFont="0" applyBorder="0">
      <alignment horizontal="right"/>
    </xf>
    <xf numFmtId="164" fontId="3" fillId="55" borderId="0" applyFont="0" applyBorder="0" applyAlignment="0"/>
    <xf numFmtId="214" fontId="3" fillId="55" borderId="0" applyFont="0" applyBorder="0">
      <alignment horizontal="right"/>
    </xf>
    <xf numFmtId="10" fontId="3" fillId="52" borderId="0" applyFont="0" applyBorder="0">
      <alignment horizontal="right"/>
      <protection locked="0"/>
    </xf>
    <xf numFmtId="215" fontId="3" fillId="52" borderId="0" applyFont="0" applyBorder="0" applyAlignment="0">
      <alignment horizontal="right"/>
      <protection locked="0"/>
    </xf>
    <xf numFmtId="3" fontId="3" fillId="77" borderId="0" applyFont="0" applyBorder="0">
      <protection locked="0"/>
    </xf>
    <xf numFmtId="164" fontId="88" fillId="77" borderId="0" applyBorder="0" applyAlignment="0">
      <protection locked="0"/>
    </xf>
    <xf numFmtId="216" fontId="3" fillId="75" borderId="43" applyFill="0">
      <alignment horizontal="right" vertical="center" wrapText="1"/>
      <protection locked="0"/>
    </xf>
    <xf numFmtId="164" fontId="152" fillId="66" borderId="0" applyBorder="0" applyAlignment="0"/>
    <xf numFmtId="214" fontId="153" fillId="60" borderId="33" applyFont="0" applyBorder="0" applyAlignment="0"/>
    <xf numFmtId="164" fontId="88" fillId="60" borderId="0" applyFont="0" applyBorder="0" applyAlignment="0"/>
    <xf numFmtId="216" fontId="136" fillId="78" borderId="42">
      <alignment horizontal="right" vertical="center" wrapText="1"/>
    </xf>
    <xf numFmtId="0" fontId="3" fillId="0" borderId="0"/>
    <xf numFmtId="0" fontId="3" fillId="0" borderId="0"/>
    <xf numFmtId="0" fontId="148" fillId="0" borderId="0">
      <protection locked="0"/>
    </xf>
    <xf numFmtId="0" fontId="148" fillId="0" borderId="0"/>
    <xf numFmtId="0" fontId="148" fillId="0" borderId="0"/>
    <xf numFmtId="9" fontId="148" fillId="0" borderId="0" applyFont="0" applyFill="0" applyBorder="0" applyAlignment="0" applyProtection="0"/>
    <xf numFmtId="0" fontId="149" fillId="74" borderId="0">
      <alignment horizontal="left" vertical="center"/>
      <protection locked="0"/>
    </xf>
    <xf numFmtId="0" fontId="3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7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0" fontId="5" fillId="2" borderId="0" xfId="3" applyFont="1" applyFill="1" applyAlignment="1"/>
    <xf numFmtId="0" fontId="6" fillId="2" borderId="0" xfId="3" applyFont="1" applyFill="1" applyAlignment="1"/>
    <xf numFmtId="0" fontId="6" fillId="2" borderId="0" xfId="3" applyFont="1" applyFill="1" applyAlignment="1">
      <alignment horizontal="center"/>
    </xf>
    <xf numFmtId="0" fontId="8" fillId="2" borderId="0" xfId="3" applyFont="1" applyFill="1"/>
    <xf numFmtId="0" fontId="6" fillId="0" borderId="0" xfId="3" applyFont="1"/>
    <xf numFmtId="0" fontId="7" fillId="2" borderId="0" xfId="3" applyFont="1" applyFill="1" applyAlignment="1">
      <alignment horizontal="left"/>
    </xf>
    <xf numFmtId="0" fontId="3" fillId="0" borderId="0" xfId="3" applyFont="1"/>
    <xf numFmtId="0" fontId="10" fillId="0" borderId="0" xfId="4" applyFont="1" applyAlignment="1" applyProtection="1">
      <alignment horizontal="center"/>
    </xf>
    <xf numFmtId="0" fontId="3" fillId="0" borderId="0" xfId="3" applyFont="1" applyAlignment="1">
      <alignment horizontal="center"/>
    </xf>
    <xf numFmtId="0" fontId="12" fillId="0" borderId="0" xfId="3" applyFont="1" applyFill="1"/>
    <xf numFmtId="0" fontId="12" fillId="0" borderId="0" xfId="3" applyFont="1" applyFill="1" applyAlignment="1">
      <alignment horizontal="center"/>
    </xf>
    <xf numFmtId="0" fontId="12" fillId="0" borderId="0" xfId="3" applyFont="1" applyFill="1" applyBorder="1" applyAlignment="1">
      <alignment horizontal="right"/>
    </xf>
    <xf numFmtId="166" fontId="11" fillId="0" borderId="0" xfId="5" applyNumberFormat="1" applyFont="1" applyFill="1" applyAlignment="1">
      <alignment horizontal="center"/>
    </xf>
    <xf numFmtId="0" fontId="3" fillId="0" borderId="0" xfId="3" applyFill="1"/>
    <xf numFmtId="43" fontId="3" fillId="0" borderId="0" xfId="5"/>
    <xf numFmtId="0" fontId="13" fillId="0" borderId="0" xfId="3" applyFont="1" applyFill="1"/>
    <xf numFmtId="0" fontId="14" fillId="0" borderId="0" xfId="3" applyFont="1"/>
    <xf numFmtId="0" fontId="15" fillId="0" borderId="0" xfId="3" applyFont="1" applyFill="1"/>
    <xf numFmtId="0" fontId="12" fillId="0" borderId="0" xfId="3" applyFont="1" applyFill="1" applyAlignment="1">
      <alignment horizontal="left"/>
    </xf>
    <xf numFmtId="165" fontId="3" fillId="0" borderId="0" xfId="3" applyNumberFormat="1"/>
    <xf numFmtId="167" fontId="12" fillId="0" borderId="0" xfId="3" applyNumberFormat="1" applyFont="1" applyFill="1" applyBorder="1"/>
    <xf numFmtId="167" fontId="3" fillId="0" borderId="8" xfId="3" applyNumberFormat="1" applyBorder="1"/>
    <xf numFmtId="0" fontId="5" fillId="2" borderId="0" xfId="302" applyFont="1" applyFill="1" applyAlignment="1"/>
    <xf numFmtId="0" fontId="6" fillId="2" borderId="0" xfId="302" applyFont="1" applyFill="1" applyAlignment="1"/>
    <xf numFmtId="0" fontId="7" fillId="2" borderId="0" xfId="302" applyFont="1" applyFill="1"/>
    <xf numFmtId="0" fontId="8" fillId="2" borderId="0" xfId="302" applyFont="1" applyFill="1"/>
    <xf numFmtId="0" fontId="11" fillId="0" borderId="0" xfId="302" applyFont="1"/>
    <xf numFmtId="0" fontId="50" fillId="0" borderId="0" xfId="302"/>
    <xf numFmtId="0" fontId="7" fillId="2" borderId="0" xfId="302" applyFont="1" applyFill="1" applyAlignment="1">
      <alignment horizontal="left"/>
    </xf>
    <xf numFmtId="0" fontId="6" fillId="0" borderId="0" xfId="302" applyFont="1"/>
    <xf numFmtId="0" fontId="3" fillId="0" borderId="0" xfId="302" applyFont="1"/>
    <xf numFmtId="0" fontId="11" fillId="0" borderId="0" xfId="302" applyFont="1" applyFill="1" applyAlignment="1">
      <alignment horizontal="right"/>
    </xf>
    <xf numFmtId="0" fontId="12" fillId="0" borderId="0" xfId="302" applyFont="1"/>
    <xf numFmtId="167" fontId="50" fillId="0" borderId="0" xfId="302" applyNumberFormat="1"/>
    <xf numFmtId="0" fontId="15" fillId="0" borderId="0" xfId="302" applyFont="1"/>
    <xf numFmtId="10" fontId="0" fillId="0" borderId="0" xfId="303" applyNumberFormat="1" applyFont="1"/>
    <xf numFmtId="167" fontId="3" fillId="0" borderId="0" xfId="302" applyNumberFormat="1" applyFont="1"/>
    <xf numFmtId="167" fontId="51" fillId="0" borderId="0" xfId="302" applyNumberFormat="1" applyFont="1"/>
    <xf numFmtId="167" fontId="50" fillId="0" borderId="8" xfId="302" applyNumberFormat="1" applyBorder="1"/>
    <xf numFmtId="164" fontId="0" fillId="0" borderId="0" xfId="303" applyNumberFormat="1" applyFont="1"/>
    <xf numFmtId="0" fontId="14" fillId="0" borderId="0" xfId="302" applyFont="1"/>
    <xf numFmtId="0" fontId="52" fillId="0" borderId="0" xfId="304" applyFont="1"/>
    <xf numFmtId="0" fontId="53" fillId="0" borderId="0" xfId="304" applyFont="1"/>
    <xf numFmtId="0" fontId="54" fillId="0" borderId="0" xfId="304" applyFont="1" applyAlignment="1">
      <alignment horizontal="right"/>
    </xf>
    <xf numFmtId="0" fontId="54" fillId="0" borderId="0" xfId="304" applyFont="1"/>
    <xf numFmtId="175" fontId="53" fillId="0" borderId="0" xfId="304" applyNumberFormat="1" applyFont="1" applyAlignment="1">
      <alignment horizontal="left"/>
    </xf>
    <xf numFmtId="0" fontId="55" fillId="0" borderId="0" xfId="304" applyFont="1"/>
    <xf numFmtId="0" fontId="9" fillId="0" borderId="0" xfId="305" applyAlignment="1" applyProtection="1"/>
    <xf numFmtId="0" fontId="57" fillId="0" borderId="0" xfId="304" applyFont="1"/>
    <xf numFmtId="0" fontId="24" fillId="61" borderId="5" xfId="304" applyFont="1" applyFill="1" applyBorder="1"/>
    <xf numFmtId="0" fontId="52" fillId="61" borderId="1" xfId="304" applyFont="1" applyFill="1" applyBorder="1"/>
    <xf numFmtId="0" fontId="52" fillId="0" borderId="1" xfId="304" applyFont="1" applyBorder="1"/>
    <xf numFmtId="0" fontId="52" fillId="0" borderId="2" xfId="304" applyFont="1" applyBorder="1"/>
    <xf numFmtId="0" fontId="52" fillId="61" borderId="0" xfId="304" applyFont="1" applyFill="1"/>
    <xf numFmtId="0" fontId="52" fillId="61" borderId="0" xfId="304" applyFont="1" applyFill="1" applyBorder="1"/>
    <xf numFmtId="0" fontId="52" fillId="0" borderId="0" xfId="304" applyFont="1" applyBorder="1"/>
    <xf numFmtId="0" fontId="52" fillId="0" borderId="26" xfId="304" applyFont="1" applyBorder="1"/>
    <xf numFmtId="0" fontId="52" fillId="61" borderId="27" xfId="304" applyFont="1" applyFill="1" applyBorder="1"/>
    <xf numFmtId="0" fontId="56" fillId="0" borderId="27" xfId="306" applyFont="1" applyBorder="1"/>
    <xf numFmtId="0" fontId="60" fillId="0" borderId="0" xfId="304" applyFont="1" applyBorder="1"/>
    <xf numFmtId="0" fontId="56" fillId="0" borderId="0" xfId="304" applyFont="1" applyBorder="1"/>
    <xf numFmtId="0" fontId="60" fillId="0" borderId="0" xfId="304" applyFont="1" applyFill="1" applyBorder="1"/>
    <xf numFmtId="0" fontId="9" fillId="0" borderId="0" xfId="305" applyBorder="1" applyAlignment="1" applyProtection="1"/>
    <xf numFmtId="0" fontId="56" fillId="0" borderId="0" xfId="304" applyFont="1" applyFill="1" applyBorder="1"/>
    <xf numFmtId="0" fontId="52" fillId="0" borderId="6" xfId="304" applyFont="1" applyBorder="1"/>
    <xf numFmtId="0" fontId="52" fillId="0" borderId="3" xfId="304" applyFont="1" applyBorder="1"/>
    <xf numFmtId="0" fontId="52" fillId="0" borderId="4" xfId="304" applyFont="1" applyBorder="1"/>
    <xf numFmtId="0" fontId="5" fillId="2" borderId="0" xfId="304" applyFont="1" applyFill="1" applyBorder="1" applyAlignment="1">
      <alignment horizontal="left"/>
    </xf>
    <xf numFmtId="0" fontId="5" fillId="2" borderId="0" xfId="304" applyFont="1" applyFill="1" applyBorder="1"/>
    <xf numFmtId="0" fontId="3" fillId="2" borderId="0" xfId="304" applyFont="1" applyFill="1"/>
    <xf numFmtId="0" fontId="8" fillId="2" borderId="0" xfId="304" applyFont="1" applyFill="1" applyBorder="1"/>
    <xf numFmtId="0" fontId="61" fillId="0" borderId="0" xfId="304" applyFont="1"/>
    <xf numFmtId="0" fontId="16" fillId="0" borderId="0" xfId="304" applyAlignment="1">
      <alignment vertical="top"/>
    </xf>
    <xf numFmtId="0" fontId="62" fillId="0" borderId="28" xfId="305" applyFont="1" applyFill="1" applyBorder="1" applyAlignment="1" applyProtection="1">
      <alignment vertical="top"/>
    </xf>
    <xf numFmtId="0" fontId="14" fillId="0" borderId="0" xfId="304" applyFont="1" applyAlignment="1">
      <alignment vertical="top"/>
    </xf>
    <xf numFmtId="0" fontId="63" fillId="0" borderId="0" xfId="304" applyFont="1" applyAlignment="1">
      <alignment vertical="top"/>
    </xf>
    <xf numFmtId="0" fontId="9" fillId="0" borderId="0" xfId="305" applyAlignment="1" applyProtection="1">
      <alignment vertical="top"/>
    </xf>
    <xf numFmtId="0" fontId="9" fillId="0" borderId="0" xfId="305" applyAlignment="1" applyProtection="1">
      <alignment horizontal="left" vertical="center" indent="1"/>
    </xf>
    <xf numFmtId="0" fontId="62" fillId="30" borderId="0" xfId="305" applyFont="1" applyFill="1" applyAlignment="1" applyProtection="1">
      <alignment vertical="top"/>
    </xf>
    <xf numFmtId="0" fontId="64" fillId="63" borderId="0" xfId="305" applyFont="1" applyFill="1" applyAlignment="1" applyProtection="1">
      <alignment vertical="top"/>
    </xf>
    <xf numFmtId="0" fontId="62" fillId="52" borderId="0" xfId="305" applyFont="1" applyFill="1" applyAlignment="1" applyProtection="1">
      <alignment vertical="top"/>
    </xf>
    <xf numFmtId="0" fontId="16" fillId="0" borderId="0" xfId="304" applyFill="1" applyAlignment="1">
      <alignment vertical="top"/>
    </xf>
    <xf numFmtId="0" fontId="3" fillId="0" borderId="0" xfId="308" applyFont="1"/>
    <xf numFmtId="0" fontId="3" fillId="0" borderId="0" xfId="308"/>
    <xf numFmtId="0" fontId="6" fillId="0" borderId="0" xfId="308" applyFont="1"/>
    <xf numFmtId="0" fontId="7" fillId="2" borderId="0" xfId="304" applyFont="1" applyFill="1" applyBorder="1" applyAlignment="1">
      <alignment horizontal="right"/>
    </xf>
    <xf numFmtId="0" fontId="6" fillId="2" borderId="0" xfId="304" applyFont="1" applyFill="1" applyBorder="1"/>
    <xf numFmtId="0" fontId="10" fillId="0" borderId="0" xfId="305" applyFont="1" applyAlignment="1" applyProtection="1"/>
    <xf numFmtId="0" fontId="66" fillId="0" borderId="0" xfId="304" applyFont="1" applyAlignment="1"/>
    <xf numFmtId="0" fontId="3" fillId="0" borderId="0" xfId="304" applyFont="1"/>
    <xf numFmtId="0" fontId="14" fillId="0" borderId="0" xfId="304" applyFont="1"/>
    <xf numFmtId="0" fontId="3" fillId="0" borderId="0" xfId="304" applyFont="1" applyAlignment="1">
      <alignment horizontal="center"/>
    </xf>
    <xf numFmtId="0" fontId="14" fillId="0" borderId="0" xfId="304" applyFont="1" applyAlignment="1">
      <alignment horizontal="center"/>
    </xf>
    <xf numFmtId="0" fontId="13" fillId="65" borderId="0" xfId="304" applyFont="1" applyFill="1" applyAlignment="1">
      <alignment horizontal="center"/>
    </xf>
    <xf numFmtId="0" fontId="13" fillId="30" borderId="0" xfId="304" applyFont="1" applyFill="1" applyAlignment="1">
      <alignment horizontal="center"/>
    </xf>
    <xf numFmtId="0" fontId="13" fillId="0" borderId="0" xfId="304" applyFont="1" applyAlignment="1">
      <alignment horizontal="center"/>
    </xf>
    <xf numFmtId="0" fontId="67" fillId="0" borderId="0" xfId="304" applyFont="1" applyAlignment="1">
      <alignment horizontal="center"/>
    </xf>
    <xf numFmtId="0" fontId="11" fillId="0" borderId="0" xfId="304" applyFont="1" applyAlignment="1">
      <alignment horizontal="center"/>
    </xf>
    <xf numFmtId="0" fontId="3" fillId="60" borderId="0" xfId="304" applyFont="1" applyFill="1"/>
    <xf numFmtId="0" fontId="3" fillId="30" borderId="0" xfId="304" applyFont="1" applyFill="1" applyAlignment="1">
      <alignment horizontal="center"/>
    </xf>
    <xf numFmtId="0" fontId="12" fillId="64" borderId="0" xfId="304" applyFont="1" applyFill="1" applyAlignment="1">
      <alignment horizontal="center"/>
    </xf>
    <xf numFmtId="0" fontId="3" fillId="52" borderId="0" xfId="304" applyFont="1" applyFill="1" applyAlignment="1">
      <alignment horizontal="center"/>
    </xf>
    <xf numFmtId="0" fontId="68" fillId="2" borderId="0" xfId="304" applyFont="1" applyFill="1" applyAlignment="1">
      <alignment horizontal="center"/>
    </xf>
    <xf numFmtId="0" fontId="22" fillId="0" borderId="0" xfId="304" applyFont="1"/>
    <xf numFmtId="0" fontId="3" fillId="0" borderId="0" xfId="310" applyFont="1"/>
    <xf numFmtId="0" fontId="68" fillId="63" borderId="0" xfId="310" applyFont="1" applyFill="1" applyAlignment="1">
      <alignment horizontal="center"/>
    </xf>
    <xf numFmtId="0" fontId="16" fillId="0" borderId="0" xfId="304"/>
    <xf numFmtId="0" fontId="5" fillId="2" borderId="0" xfId="308" applyFont="1" applyFill="1" applyAlignment="1"/>
    <xf numFmtId="0" fontId="6" fillId="2" borderId="0" xfId="308" applyFont="1" applyFill="1" applyAlignment="1"/>
    <xf numFmtId="0" fontId="7" fillId="2" borderId="0" xfId="308" applyFont="1" applyFill="1"/>
    <xf numFmtId="0" fontId="3" fillId="2" borderId="0" xfId="308" applyFill="1"/>
    <xf numFmtId="0" fontId="7" fillId="2" borderId="0" xfId="308" applyFont="1" applyFill="1" applyAlignment="1">
      <alignment horizontal="left"/>
    </xf>
    <xf numFmtId="165" fontId="7" fillId="2" borderId="0" xfId="308" applyNumberFormat="1" applyFont="1" applyFill="1" applyAlignment="1">
      <alignment horizontal="left"/>
    </xf>
    <xf numFmtId="0" fontId="7" fillId="2" borderId="0" xfId="308" applyFont="1" applyFill="1" applyAlignment="1">
      <alignment horizontal="right"/>
    </xf>
    <xf numFmtId="0" fontId="10" fillId="0" borderId="0" xfId="305" applyFont="1" applyAlignment="1" applyProtection="1">
      <alignment horizontal="left"/>
    </xf>
    <xf numFmtId="0" fontId="69" fillId="0" borderId="0" xfId="311"/>
    <xf numFmtId="0" fontId="69" fillId="0" borderId="29" xfId="311" applyBorder="1"/>
    <xf numFmtId="0" fontId="69" fillId="0" borderId="30" xfId="311" applyBorder="1"/>
    <xf numFmtId="0" fontId="69" fillId="0" borderId="30" xfId="311" applyFill="1" applyBorder="1"/>
    <xf numFmtId="0" fontId="69" fillId="0" borderId="31" xfId="311" applyBorder="1"/>
    <xf numFmtId="0" fontId="69" fillId="0" borderId="0" xfId="311" applyBorder="1"/>
    <xf numFmtId="0" fontId="69" fillId="0" borderId="32" xfId="311" applyBorder="1"/>
    <xf numFmtId="0" fontId="69" fillId="0" borderId="0" xfId="311" applyFill="1" applyBorder="1"/>
    <xf numFmtId="0" fontId="3" fillId="0" borderId="0" xfId="311" applyFont="1" applyBorder="1" applyAlignment="1"/>
    <xf numFmtId="0" fontId="69" fillId="0" borderId="33" xfId="311" applyBorder="1"/>
    <xf numFmtId="10" fontId="13" fillId="0" borderId="0" xfId="311" applyNumberFormat="1" applyFont="1" applyFill="1" applyBorder="1" applyAlignment="1">
      <alignment horizontal="center"/>
    </xf>
    <xf numFmtId="0" fontId="69" fillId="0" borderId="34" xfId="311" applyBorder="1"/>
    <xf numFmtId="0" fontId="69" fillId="0" borderId="35" xfId="311" applyBorder="1"/>
    <xf numFmtId="0" fontId="69" fillId="0" borderId="35" xfId="311" applyFill="1" applyBorder="1"/>
    <xf numFmtId="0" fontId="69" fillId="0" borderId="36" xfId="311" applyBorder="1"/>
    <xf numFmtId="0" fontId="69" fillId="0" borderId="0" xfId="311" applyAlignment="1">
      <alignment horizontal="center"/>
    </xf>
    <xf numFmtId="0" fontId="14" fillId="0" borderId="0" xfId="311" applyFont="1" applyBorder="1"/>
    <xf numFmtId="0" fontId="70" fillId="66" borderId="0" xfId="312" applyNumberFormat="1" applyFont="1" applyFill="1" applyBorder="1" applyAlignment="1">
      <alignment horizontal="center" vertical="center" wrapText="1"/>
    </xf>
    <xf numFmtId="0" fontId="69" fillId="0" borderId="0" xfId="311" applyFill="1"/>
    <xf numFmtId="165" fontId="7" fillId="2" borderId="0" xfId="308" applyNumberFormat="1" applyFont="1" applyFill="1" applyAlignment="1">
      <alignment horizontal="center"/>
    </xf>
    <xf numFmtId="0" fontId="69" fillId="0" borderId="0" xfId="311" quotePrefix="1"/>
    <xf numFmtId="0" fontId="14" fillId="0" borderId="0" xfId="311" applyFont="1" applyBorder="1" applyAlignment="1"/>
    <xf numFmtId="0" fontId="14" fillId="0" borderId="0" xfId="311" applyFont="1" applyFill="1" applyBorder="1"/>
    <xf numFmtId="43" fontId="3" fillId="0" borderId="0" xfId="2" applyNumberFormat="1" applyFont="1" applyFill="1" applyBorder="1" applyAlignment="1">
      <alignment horizontal="right"/>
    </xf>
    <xf numFmtId="165" fontId="69" fillId="0" borderId="0" xfId="311" applyNumberFormat="1" applyBorder="1"/>
    <xf numFmtId="0" fontId="69" fillId="0" borderId="0" xfId="311" applyBorder="1" applyAlignment="1">
      <alignment horizontal="left"/>
    </xf>
    <xf numFmtId="167" fontId="50" fillId="71" borderId="0" xfId="302" applyNumberFormat="1" applyFill="1"/>
    <xf numFmtId="167" fontId="50" fillId="0" borderId="0" xfId="302" applyNumberFormat="1" applyFill="1"/>
    <xf numFmtId="0" fontId="130" fillId="0" borderId="0" xfId="311" applyFont="1" applyBorder="1"/>
    <xf numFmtId="0" fontId="132" fillId="0" borderId="0" xfId="311" applyFont="1"/>
    <xf numFmtId="0" fontId="14" fillId="0" borderId="0" xfId="311" applyFont="1"/>
    <xf numFmtId="165" fontId="69" fillId="0" borderId="0" xfId="2" applyNumberFormat="1" applyFont="1"/>
    <xf numFmtId="165" fontId="69" fillId="0" borderId="0" xfId="311" applyNumberFormat="1"/>
    <xf numFmtId="0" fontId="131" fillId="0" borderId="0" xfId="3" applyFont="1"/>
    <xf numFmtId="3" fontId="132" fillId="0" borderId="0" xfId="3" applyNumberFormat="1" applyFont="1"/>
    <xf numFmtId="0" fontId="133" fillId="0" borderId="0" xfId="304" applyFont="1" applyAlignment="1">
      <alignment horizontal="center"/>
    </xf>
    <xf numFmtId="0" fontId="70" fillId="66" borderId="0" xfId="312" applyNumberFormat="1" applyFont="1" applyFill="1" applyBorder="1" applyAlignment="1">
      <alignment horizontal="center" vertical="top" wrapText="1"/>
    </xf>
    <xf numFmtId="43" fontId="69" fillId="0" borderId="0" xfId="311" applyNumberFormat="1"/>
    <xf numFmtId="212" fontId="50" fillId="0" borderId="0" xfId="302" applyNumberFormat="1"/>
    <xf numFmtId="0" fontId="7" fillId="2" borderId="0" xfId="308" applyFont="1" applyFill="1" applyBorder="1"/>
    <xf numFmtId="0" fontId="7" fillId="2" borderId="0" xfId="308" applyFont="1" applyFill="1" applyBorder="1" applyAlignment="1">
      <alignment horizontal="right"/>
    </xf>
    <xf numFmtId="0" fontId="16" fillId="0" borderId="0" xfId="304" applyBorder="1"/>
    <xf numFmtId="0" fontId="10" fillId="0" borderId="0" xfId="4" applyFont="1" applyAlignment="1" applyProtection="1">
      <alignment horizontal="left"/>
    </xf>
    <xf numFmtId="0" fontId="69" fillId="0" borderId="0" xfId="311" applyBorder="1" applyAlignment="1">
      <alignment horizontal="center"/>
    </xf>
    <xf numFmtId="0" fontId="131" fillId="0" borderId="0" xfId="311" applyFont="1" applyBorder="1"/>
    <xf numFmtId="0" fontId="134" fillId="0" borderId="0" xfId="311" applyFont="1" applyBorder="1"/>
    <xf numFmtId="0" fontId="130" fillId="0" borderId="0" xfId="311" quotePrefix="1" applyFont="1" applyBorder="1"/>
    <xf numFmtId="0" fontId="130" fillId="0" borderId="0" xfId="311" applyFont="1"/>
    <xf numFmtId="0" fontId="130" fillId="0" borderId="35" xfId="311" applyFont="1" applyBorder="1"/>
    <xf numFmtId="0" fontId="130" fillId="0" borderId="30" xfId="311" applyFont="1" applyBorder="1"/>
    <xf numFmtId="0" fontId="130" fillId="0" borderId="0" xfId="311" quotePrefix="1" applyFont="1" applyBorder="1" applyAlignment="1">
      <alignment wrapText="1"/>
    </xf>
    <xf numFmtId="43" fontId="130" fillId="0" borderId="0" xfId="311" applyNumberFormat="1" applyFont="1" applyBorder="1"/>
    <xf numFmtId="165" fontId="130" fillId="0" borderId="0" xfId="311" applyNumberFormat="1" applyFont="1" applyBorder="1"/>
    <xf numFmtId="0" fontId="135" fillId="0" borderId="0" xfId="311" applyFont="1" applyBorder="1" applyAlignment="1">
      <alignment vertical="center"/>
    </xf>
    <xf numFmtId="165" fontId="132" fillId="0" borderId="0" xfId="311" applyNumberFormat="1" applyFont="1"/>
    <xf numFmtId="165" fontId="132" fillId="0" borderId="0" xfId="311" applyNumberFormat="1" applyFont="1" applyBorder="1" applyAlignment="1">
      <alignment horizontal="right"/>
    </xf>
    <xf numFmtId="0" fontId="12" fillId="0" borderId="0" xfId="0" applyFont="1" applyFill="1"/>
    <xf numFmtId="0" fontId="14" fillId="0" borderId="0" xfId="0" applyFont="1"/>
    <xf numFmtId="167" fontId="12" fillId="0" borderId="0" xfId="0" applyNumberFormat="1" applyFont="1" applyFill="1"/>
    <xf numFmtId="0" fontId="136" fillId="0" borderId="0" xfId="0" applyFont="1"/>
    <xf numFmtId="0" fontId="136" fillId="0" borderId="0" xfId="0" applyFont="1" applyAlignment="1">
      <alignment horizontal="center"/>
    </xf>
    <xf numFmtId="165" fontId="136" fillId="0" borderId="0" xfId="0" applyNumberFormat="1" applyFont="1" applyAlignment="1">
      <alignment horizontal="center"/>
    </xf>
    <xf numFmtId="165" fontId="136" fillId="0" borderId="0" xfId="2" applyNumberFormat="1" applyFont="1" applyAlignment="1">
      <alignment horizontal="center"/>
    </xf>
    <xf numFmtId="0" fontId="139" fillId="0" borderId="0" xfId="0" applyFont="1"/>
    <xf numFmtId="165" fontId="136" fillId="0" borderId="0" xfId="0" applyNumberFormat="1" applyFont="1"/>
    <xf numFmtId="165" fontId="136" fillId="0" borderId="8" xfId="0" applyNumberFormat="1" applyFont="1" applyBorder="1"/>
    <xf numFmtId="9" fontId="136" fillId="0" borderId="0" xfId="1" applyFont="1"/>
    <xf numFmtId="167" fontId="136" fillId="0" borderId="0" xfId="0" applyNumberFormat="1" applyFont="1"/>
    <xf numFmtId="165" fontId="136" fillId="0" borderId="8" xfId="2" applyNumberFormat="1" applyFont="1" applyBorder="1"/>
    <xf numFmtId="167" fontId="136" fillId="0" borderId="8" xfId="0" applyNumberFormat="1" applyFont="1" applyBorder="1"/>
    <xf numFmtId="1" fontId="136" fillId="0" borderId="0" xfId="0" applyNumberFormat="1" applyFont="1"/>
    <xf numFmtId="167" fontId="136" fillId="0" borderId="0" xfId="0" applyNumberFormat="1" applyFont="1" applyBorder="1"/>
    <xf numFmtId="0" fontId="0" fillId="0" borderId="0" xfId="0" applyAlignment="1">
      <alignment horizontal="center"/>
    </xf>
    <xf numFmtId="167" fontId="0" fillId="0" borderId="0" xfId="0" applyNumberFormat="1" applyBorder="1"/>
    <xf numFmtId="0" fontId="0" fillId="0" borderId="0" xfId="0" applyBorder="1"/>
    <xf numFmtId="9" fontId="0" fillId="0" borderId="0" xfId="1" applyFont="1" applyBorder="1" applyAlignment="1">
      <alignment horizontal="center"/>
    </xf>
    <xf numFmtId="167" fontId="3" fillId="0" borderId="0" xfId="0" applyNumberFormat="1" applyFont="1" applyFill="1" applyBorder="1"/>
    <xf numFmtId="165" fontId="136" fillId="0" borderId="0" xfId="2" applyNumberFormat="1" applyFont="1"/>
    <xf numFmtId="165" fontId="0" fillId="0" borderId="0" xfId="2" applyNumberFormat="1" applyFont="1" applyBorder="1"/>
    <xf numFmtId="165" fontId="0" fillId="0" borderId="0" xfId="0" applyNumberFormat="1" applyBorder="1"/>
    <xf numFmtId="164" fontId="0" fillId="0" borderId="0" xfId="1" applyNumberFormat="1" applyFont="1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>
      <alignment horizontal="center"/>
    </xf>
    <xf numFmtId="0" fontId="139" fillId="0" borderId="0" xfId="0" applyFont="1" applyBorder="1"/>
    <xf numFmtId="0" fontId="136" fillId="0" borderId="0" xfId="0" applyFont="1" applyBorder="1"/>
    <xf numFmtId="0" fontId="0" fillId="0" borderId="35" xfId="0" applyBorder="1"/>
    <xf numFmtId="0" fontId="139" fillId="0" borderId="35" xfId="0" applyFont="1" applyBorder="1"/>
    <xf numFmtId="0" fontId="136" fillId="0" borderId="35" xfId="0" applyFont="1" applyBorder="1"/>
    <xf numFmtId="0" fontId="0" fillId="0" borderId="35" xfId="0" applyBorder="1" applyAlignment="1">
      <alignment horizontal="center"/>
    </xf>
    <xf numFmtId="0" fontId="0" fillId="0" borderId="30" xfId="0" applyBorder="1"/>
    <xf numFmtId="0" fontId="139" fillId="0" borderId="30" xfId="0" applyFont="1" applyBorder="1"/>
    <xf numFmtId="0" fontId="136" fillId="0" borderId="30" xfId="0" applyFont="1" applyBorder="1"/>
    <xf numFmtId="0" fontId="0" fillId="0" borderId="30" xfId="0" applyBorder="1" applyAlignment="1">
      <alignment horizontal="center"/>
    </xf>
    <xf numFmtId="0" fontId="12" fillId="0" borderId="0" xfId="0" applyFont="1" applyFill="1" applyBorder="1"/>
    <xf numFmtId="0" fontId="0" fillId="0" borderId="33" xfId="0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33" xfId="0" applyBorder="1"/>
    <xf numFmtId="164" fontId="0" fillId="0" borderId="33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0" fontId="136" fillId="0" borderId="0" xfId="0" applyFont="1" applyBorder="1" applyAlignment="1">
      <alignment horizontal="left" vertical="top" wrapText="1"/>
    </xf>
    <xf numFmtId="10" fontId="0" fillId="0" borderId="0" xfId="1" applyNumberFormat="1" applyFont="1" applyBorder="1" applyAlignment="1">
      <alignment horizontal="center"/>
    </xf>
    <xf numFmtId="0" fontId="3" fillId="0" borderId="0" xfId="311" applyFont="1"/>
    <xf numFmtId="0" fontId="136" fillId="0" borderId="0" xfId="0" applyFont="1" applyBorder="1" applyAlignment="1">
      <alignment vertical="top" wrapText="1"/>
    </xf>
    <xf numFmtId="0" fontId="136" fillId="0" borderId="33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4" fillId="0" borderId="35" xfId="311" applyFont="1" applyBorder="1"/>
    <xf numFmtId="0" fontId="3" fillId="0" borderId="35" xfId="311" applyFont="1" applyBorder="1"/>
    <xf numFmtId="0" fontId="3" fillId="0" borderId="0" xfId="311" applyFont="1" applyFill="1" applyBorder="1"/>
    <xf numFmtId="0" fontId="12" fillId="0" borderId="0" xfId="0" quotePrefix="1" applyFont="1" applyFill="1" applyBorder="1" applyAlignment="1">
      <alignment vertical="top" wrapText="1"/>
    </xf>
    <xf numFmtId="0" fontId="136" fillId="0" borderId="0" xfId="0" applyFont="1" applyBorder="1" applyAlignment="1">
      <alignment vertical="top"/>
    </xf>
    <xf numFmtId="0" fontId="16" fillId="0" borderId="0" xfId="304" applyAlignment="1"/>
    <xf numFmtId="0" fontId="69" fillId="0" borderId="30" xfId="311" applyBorder="1" applyAlignment="1"/>
    <xf numFmtId="0" fontId="69" fillId="0" borderId="0" xfId="311" applyBorder="1" applyAlignment="1"/>
    <xf numFmtId="0" fontId="69" fillId="0" borderId="0" xfId="311" applyFill="1" applyBorder="1" applyAlignment="1"/>
    <xf numFmtId="0" fontId="69" fillId="0" borderId="35" xfId="311" applyBorder="1" applyAlignment="1"/>
    <xf numFmtId="0" fontId="69" fillId="0" borderId="0" xfId="311" applyAlignment="1"/>
    <xf numFmtId="165" fontId="69" fillId="0" borderId="0" xfId="311" applyNumberFormat="1" applyBorder="1" applyAlignment="1"/>
    <xf numFmtId="0" fontId="14" fillId="0" borderId="32" xfId="311" applyFont="1" applyBorder="1"/>
    <xf numFmtId="0" fontId="14" fillId="0" borderId="34" xfId="311" applyFont="1" applyBorder="1"/>
    <xf numFmtId="0" fontId="14" fillId="0" borderId="29" xfId="311" applyFont="1" applyBorder="1"/>
    <xf numFmtId="0" fontId="139" fillId="0" borderId="0" xfId="0" applyFont="1" applyBorder="1" applyAlignment="1">
      <alignment vertical="center"/>
    </xf>
    <xf numFmtId="0" fontId="15" fillId="0" borderId="0" xfId="0" applyFont="1" applyFill="1" applyBorder="1"/>
    <xf numFmtId="0" fontId="1" fillId="0" borderId="0" xfId="0" applyFont="1" applyFill="1" applyBorder="1"/>
    <xf numFmtId="0" fontId="136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0" borderId="0" xfId="1" applyNumberFormat="1" applyFont="1" applyBorder="1" applyAlignment="1">
      <alignment horizontal="right"/>
    </xf>
    <xf numFmtId="0" fontId="0" fillId="0" borderId="36" xfId="0" applyBorder="1" applyAlignment="1">
      <alignment horizontal="center"/>
    </xf>
    <xf numFmtId="0" fontId="14" fillId="0" borderId="30" xfId="311" applyFont="1" applyBorder="1"/>
    <xf numFmtId="0" fontId="0" fillId="0" borderId="31" xfId="0" applyBorder="1" applyAlignment="1">
      <alignment horizontal="center"/>
    </xf>
    <xf numFmtId="0" fontId="136" fillId="0" borderId="0" xfId="0" applyFont="1" applyBorder="1" applyAlignment="1">
      <alignment horizontal="left" vertical="center"/>
    </xf>
    <xf numFmtId="0" fontId="14" fillId="0" borderId="35" xfId="311" applyFont="1" applyFill="1" applyBorder="1"/>
    <xf numFmtId="0" fontId="14" fillId="0" borderId="30" xfId="311" applyFont="1" applyFill="1" applyBorder="1"/>
    <xf numFmtId="167" fontId="136" fillId="0" borderId="8" xfId="0" applyNumberFormat="1" applyFont="1" applyFill="1" applyBorder="1"/>
    <xf numFmtId="0" fontId="65" fillId="0" borderId="0" xfId="4" applyFont="1" applyFill="1" applyBorder="1" applyAlignment="1" applyProtection="1"/>
    <xf numFmtId="0" fontId="65" fillId="0" borderId="0" xfId="4" applyFont="1" applyAlignment="1" applyProtection="1">
      <alignment horizontal="left"/>
    </xf>
    <xf numFmtId="0" fontId="65" fillId="0" borderId="0" xfId="4" applyFont="1" applyAlignment="1" applyProtection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/>
    <xf numFmtId="165" fontId="3" fillId="0" borderId="0" xfId="2" applyNumberFormat="1" applyFont="1"/>
    <xf numFmtId="1" fontId="3" fillId="0" borderId="0" xfId="3" applyNumberFormat="1"/>
    <xf numFmtId="0" fontId="3" fillId="0" borderId="0" xfId="3" applyBorder="1"/>
    <xf numFmtId="0" fontId="3" fillId="0" borderId="0" xfId="3" applyBorder="1" applyAlignment="1">
      <alignment horizontal="center"/>
    </xf>
    <xf numFmtId="0" fontId="3" fillId="0" borderId="0" xfId="626" applyNumberFormat="1" applyFont="1" applyFill="1" applyBorder="1" applyAlignment="1">
      <alignment horizontal="center"/>
    </xf>
    <xf numFmtId="0" fontId="3" fillId="71" borderId="0" xfId="3" applyFill="1"/>
    <xf numFmtId="165" fontId="3" fillId="71" borderId="0" xfId="3" applyNumberFormat="1" applyFill="1"/>
    <xf numFmtId="167" fontId="3" fillId="0" borderId="0" xfId="3" applyNumberFormat="1"/>
    <xf numFmtId="165" fontId="3" fillId="0" borderId="8" xfId="2" applyNumberFormat="1" applyFont="1" applyBorder="1"/>
    <xf numFmtId="0" fontId="70" fillId="66" borderId="0" xfId="312" applyNumberFormat="1" applyFont="1" applyFill="1" applyBorder="1" applyAlignment="1">
      <alignment horizontal="left" vertical="center" wrapText="1"/>
    </xf>
    <xf numFmtId="0" fontId="14" fillId="0" borderId="0" xfId="3" applyFont="1" applyFill="1"/>
    <xf numFmtId="9" fontId="136" fillId="0" borderId="0" xfId="0" applyNumberFormat="1" applyFont="1" applyBorder="1" applyAlignment="1">
      <alignment horizontal="center"/>
    </xf>
    <xf numFmtId="165" fontId="131" fillId="0" borderId="0" xfId="0" applyNumberFormat="1" applyFont="1"/>
    <xf numFmtId="0" fontId="51" fillId="0" borderId="0" xfId="626" applyNumberFormat="1" applyFont="1" applyFill="1" applyBorder="1" applyAlignment="1">
      <alignment horizontal="center"/>
    </xf>
    <xf numFmtId="0" fontId="51" fillId="0" borderId="0" xfId="3" applyFont="1"/>
    <xf numFmtId="167" fontId="3" fillId="0" borderId="0" xfId="3" applyNumberFormat="1" applyBorder="1"/>
    <xf numFmtId="0" fontId="140" fillId="0" borderId="0" xfId="0" applyFont="1" applyFill="1" applyBorder="1"/>
    <xf numFmtId="0" fontId="90" fillId="0" borderId="0" xfId="0" applyFont="1" applyBorder="1"/>
    <xf numFmtId="167" fontId="131" fillId="0" borderId="0" xfId="3" applyNumberFormat="1" applyFont="1"/>
    <xf numFmtId="0" fontId="12" fillId="71" borderId="0" xfId="3" applyFont="1" applyFill="1" applyAlignment="1">
      <alignment horizontal="center"/>
    </xf>
    <xf numFmtId="165" fontId="3" fillId="0" borderId="0" xfId="2" applyNumberFormat="1" applyFont="1" applyBorder="1"/>
    <xf numFmtId="0" fontId="69" fillId="0" borderId="0" xfId="311" applyBorder="1" applyAlignment="1">
      <alignment horizontal="left" indent="1"/>
    </xf>
    <xf numFmtId="167" fontId="3" fillId="0" borderId="0" xfId="302" applyNumberFormat="1" applyFont="1" applyFill="1"/>
    <xf numFmtId="165" fontId="69" fillId="0" borderId="0" xfId="2" applyNumberFormat="1" applyFont="1" applyFill="1"/>
    <xf numFmtId="0" fontId="137" fillId="2" borderId="0" xfId="4" applyFont="1" applyFill="1" applyAlignment="1" applyProtection="1">
      <alignment horizontal="left" vertical="top"/>
    </xf>
    <xf numFmtId="167" fontId="69" fillId="0" borderId="0" xfId="311" applyNumberFormat="1"/>
    <xf numFmtId="43" fontId="136" fillId="0" borderId="0" xfId="0" applyNumberFormat="1" applyFont="1"/>
    <xf numFmtId="0" fontId="3" fillId="0" borderId="0" xfId="0" applyFont="1"/>
    <xf numFmtId="165" fontId="51" fillId="0" borderId="0" xfId="0" applyNumberFormat="1" applyFont="1"/>
    <xf numFmtId="165" fontId="136" fillId="0" borderId="0" xfId="0" applyNumberFormat="1" applyFont="1" applyBorder="1"/>
    <xf numFmtId="165" fontId="3" fillId="0" borderId="8" xfId="2" applyNumberFormat="1" applyFont="1" applyFill="1" applyBorder="1"/>
    <xf numFmtId="165" fontId="51" fillId="0" borderId="0" xfId="2" applyNumberFormat="1" applyFont="1" applyFill="1"/>
    <xf numFmtId="0" fontId="141" fillId="0" borderId="0" xfId="4" applyFont="1" applyFill="1" applyBorder="1" applyAlignment="1" applyProtection="1"/>
    <xf numFmtId="0" fontId="141" fillId="0" borderId="0" xfId="4" applyFont="1" applyBorder="1" applyAlignment="1" applyProtection="1"/>
    <xf numFmtId="0" fontId="142" fillId="0" borderId="0" xfId="4" applyFont="1" applyAlignment="1" applyProtection="1">
      <alignment horizontal="left"/>
    </xf>
    <xf numFmtId="0" fontId="71" fillId="0" borderId="0" xfId="311" applyFont="1" applyBorder="1"/>
    <xf numFmtId="0" fontId="143" fillId="30" borderId="0" xfId="307" applyFont="1" applyFill="1" applyBorder="1" applyAlignment="1">
      <alignment horizontal="left"/>
    </xf>
    <xf numFmtId="0" fontId="143" fillId="0" borderId="0" xfId="307" applyFont="1" applyFill="1" applyBorder="1" applyAlignment="1">
      <alignment horizontal="left"/>
    </xf>
    <xf numFmtId="0" fontId="143" fillId="0" borderId="0" xfId="304" applyFont="1"/>
    <xf numFmtId="165" fontId="132" fillId="0" borderId="0" xfId="311" applyNumberFormat="1" applyFont="1" applyFill="1" applyAlignment="1">
      <alignment horizontal="center"/>
    </xf>
    <xf numFmtId="0" fontId="131" fillId="0" borderId="0" xfId="311" applyFont="1" applyAlignment="1">
      <alignment horizontal="center"/>
    </xf>
    <xf numFmtId="166" fontId="132" fillId="0" borderId="0" xfId="5" applyNumberFormat="1" applyFont="1" applyFill="1" applyAlignment="1">
      <alignment horizontal="center"/>
    </xf>
    <xf numFmtId="165" fontId="51" fillId="0" borderId="0" xfId="0" applyNumberFormat="1" applyFont="1" applyAlignment="1">
      <alignment horizontal="center"/>
    </xf>
    <xf numFmtId="165" fontId="51" fillId="0" borderId="0" xfId="0" applyNumberFormat="1" applyFont="1" applyFill="1"/>
    <xf numFmtId="165" fontId="136" fillId="0" borderId="0" xfId="0" applyNumberFormat="1" applyFont="1" applyFill="1"/>
    <xf numFmtId="165" fontId="51" fillId="0" borderId="0" xfId="2" applyNumberFormat="1" applyFont="1"/>
    <xf numFmtId="165" fontId="51" fillId="0" borderId="0" xfId="3" applyNumberFormat="1" applyFont="1"/>
    <xf numFmtId="165" fontId="51" fillId="0" borderId="8" xfId="2" applyNumberFormat="1" applyFont="1" applyBorder="1"/>
    <xf numFmtId="165" fontId="3" fillId="0" borderId="8" xfId="3" applyNumberFormat="1" applyBorder="1"/>
    <xf numFmtId="0" fontId="12" fillId="0" borderId="0" xfId="3" applyFont="1" applyFill="1" applyAlignment="1">
      <alignment horizontal="left" indent="1"/>
    </xf>
    <xf numFmtId="0" fontId="144" fillId="0" borderId="0" xfId="3" applyFont="1" applyFill="1" applyAlignment="1">
      <alignment horizontal="left"/>
    </xf>
    <xf numFmtId="164" fontId="3" fillId="0" borderId="0" xfId="1" applyNumberFormat="1" applyFont="1"/>
    <xf numFmtId="9" fontId="3" fillId="0" borderId="0" xfId="1" applyNumberFormat="1" applyFont="1" applyBorder="1" applyAlignment="1">
      <alignment horizontal="center"/>
    </xf>
    <xf numFmtId="9" fontId="3" fillId="0" borderId="0" xfId="1" applyFont="1" applyBorder="1"/>
    <xf numFmtId="165" fontId="132" fillId="0" borderId="0" xfId="2" applyNumberFormat="1" applyFont="1"/>
    <xf numFmtId="165" fontId="132" fillId="0" borderId="0" xfId="311" applyNumberFormat="1" applyFont="1" applyBorder="1"/>
    <xf numFmtId="165" fontId="147" fillId="0" borderId="0" xfId="2" applyNumberFormat="1" applyFont="1" applyBorder="1"/>
    <xf numFmtId="165" fontId="131" fillId="0" borderId="0" xfId="311" applyNumberFormat="1" applyFont="1"/>
    <xf numFmtId="164" fontId="136" fillId="0" borderId="0" xfId="1" applyNumberFormat="1" applyFont="1"/>
    <xf numFmtId="165" fontId="51" fillId="0" borderId="0" xfId="2" applyNumberFormat="1" applyFont="1" applyAlignment="1">
      <alignment horizontal="center"/>
    </xf>
    <xf numFmtId="167" fontId="51" fillId="0" borderId="0" xfId="0" applyNumberFormat="1" applyFont="1" applyFill="1"/>
    <xf numFmtId="0" fontId="51" fillId="0" borderId="0" xfId="0" applyFont="1"/>
    <xf numFmtId="0" fontId="136" fillId="71" borderId="0" xfId="0" applyFont="1" applyFill="1"/>
    <xf numFmtId="43" fontId="3" fillId="0" borderId="0" xfId="3" applyNumberFormat="1"/>
    <xf numFmtId="0" fontId="70" fillId="66" borderId="0" xfId="312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5" fontId="136" fillId="0" borderId="0" xfId="2" applyNumberFormat="1" applyFont="1" applyAlignment="1"/>
    <xf numFmtId="165" fontId="51" fillId="0" borderId="0" xfId="2" applyNumberFormat="1" applyFont="1" applyAlignment="1"/>
    <xf numFmtId="0" fontId="136" fillId="0" borderId="0" xfId="0" applyFont="1" applyAlignment="1"/>
    <xf numFmtId="165" fontId="136" fillId="0" borderId="0" xfId="0" applyNumberFormat="1" applyFont="1" applyAlignment="1"/>
    <xf numFmtId="9" fontId="136" fillId="0" borderId="0" xfId="1" applyFont="1" applyAlignment="1"/>
    <xf numFmtId="9" fontId="51" fillId="0" borderId="0" xfId="1" applyFont="1" applyAlignment="1"/>
    <xf numFmtId="9" fontId="51" fillId="0" borderId="0" xfId="1" applyFont="1" applyFill="1" applyAlignment="1"/>
    <xf numFmtId="9" fontId="12" fillId="0" borderId="0" xfId="1" applyFont="1" applyFill="1" applyAlignment="1"/>
    <xf numFmtId="165" fontId="136" fillId="71" borderId="0" xfId="0" applyNumberFormat="1" applyFont="1" applyFill="1" applyAlignment="1">
      <alignment horizontal="center"/>
    </xf>
    <xf numFmtId="167" fontId="12" fillId="71" borderId="0" xfId="0" applyNumberFormat="1" applyFont="1" applyFill="1"/>
    <xf numFmtId="10" fontId="136" fillId="71" borderId="8" xfId="1" applyNumberFormat="1" applyFont="1" applyFill="1" applyBorder="1"/>
    <xf numFmtId="0" fontId="136" fillId="71" borderId="8" xfId="0" applyFont="1" applyFill="1" applyBorder="1"/>
    <xf numFmtId="0" fontId="5" fillId="2" borderId="0" xfId="771" applyFont="1" applyFill="1" applyAlignment="1"/>
    <xf numFmtId="0" fontId="6" fillId="2" borderId="0" xfId="771" applyFont="1" applyFill="1" applyAlignment="1"/>
    <xf numFmtId="0" fontId="7" fillId="2" borderId="0" xfId="771" applyFont="1" applyFill="1"/>
    <xf numFmtId="0" fontId="8" fillId="2" borderId="0" xfId="771" applyFont="1" applyFill="1"/>
    <xf numFmtId="0" fontId="3" fillId="0" borderId="0" xfId="771"/>
    <xf numFmtId="0" fontId="7" fillId="2" borderId="0" xfId="771" applyFont="1" applyFill="1" applyAlignment="1">
      <alignment horizontal="left"/>
    </xf>
    <xf numFmtId="0" fontId="6" fillId="0" borderId="0" xfId="771" applyFont="1"/>
    <xf numFmtId="0" fontId="3" fillId="0" borderId="0" xfId="771" applyFont="1"/>
    <xf numFmtId="0" fontId="11" fillId="0" borderId="0" xfId="771" applyFont="1" applyFill="1" applyAlignment="1">
      <alignment horizontal="right"/>
    </xf>
    <xf numFmtId="0" fontId="3" fillId="79" borderId="0" xfId="725" applyFont="1" applyFill="1" applyProtection="1">
      <protection locked="0"/>
    </xf>
    <xf numFmtId="0" fontId="154" fillId="79" borderId="0" xfId="725" applyFont="1" applyFill="1" applyProtection="1">
      <protection locked="0"/>
    </xf>
    <xf numFmtId="0" fontId="148" fillId="0" borderId="0" xfId="725" applyProtection="1"/>
    <xf numFmtId="0" fontId="148" fillId="79" borderId="0" xfId="725" applyFill="1" applyBorder="1" applyProtection="1">
      <protection locked="0"/>
    </xf>
    <xf numFmtId="0" fontId="148" fillId="79" borderId="0" xfId="725" applyFill="1" applyProtection="1"/>
    <xf numFmtId="0" fontId="154" fillId="79" borderId="0" xfId="725" applyFont="1" applyFill="1" applyProtection="1"/>
    <xf numFmtId="0" fontId="3" fillId="79" borderId="0" xfId="725" applyFont="1" applyFill="1" applyProtection="1"/>
    <xf numFmtId="0" fontId="148" fillId="79" borderId="0" xfId="725" applyFill="1" applyProtection="1">
      <protection locked="0"/>
    </xf>
    <xf numFmtId="0" fontId="4" fillId="79" borderId="0" xfId="725" applyFont="1" applyFill="1" applyBorder="1" applyProtection="1"/>
    <xf numFmtId="0" fontId="155" fillId="79" borderId="0" xfId="725" applyFont="1" applyFill="1" applyBorder="1" applyProtection="1"/>
    <xf numFmtId="0" fontId="150" fillId="73" borderId="0" xfId="727">
      <alignment vertical="center"/>
      <protection locked="0"/>
    </xf>
    <xf numFmtId="0" fontId="155" fillId="79" borderId="0" xfId="725" applyFont="1" applyFill="1" applyBorder="1" applyProtection="1">
      <protection hidden="1"/>
    </xf>
    <xf numFmtId="0" fontId="4" fillId="79" borderId="0" xfId="725" applyFont="1" applyFill="1" applyBorder="1" applyProtection="1">
      <protection hidden="1"/>
    </xf>
    <xf numFmtId="0" fontId="108" fillId="79" borderId="0" xfId="725" applyFont="1" applyFill="1" applyProtection="1"/>
    <xf numFmtId="0" fontId="156" fillId="79" borderId="0" xfId="725" applyFont="1" applyFill="1" applyProtection="1"/>
    <xf numFmtId="0" fontId="157" fillId="0" borderId="0" xfId="725" applyFont="1" applyFill="1" applyAlignment="1" applyProtection="1">
      <alignment horizontal="left" vertical="center"/>
    </xf>
    <xf numFmtId="0" fontId="158" fillId="0" borderId="0" xfId="725" applyFont="1" applyFill="1" applyProtection="1"/>
    <xf numFmtId="0" fontId="156" fillId="79" borderId="0" xfId="725" applyFont="1" applyFill="1" applyBorder="1" applyProtection="1">
      <protection hidden="1"/>
    </xf>
    <xf numFmtId="0" fontId="108" fillId="79" borderId="0" xfId="725" applyFont="1" applyFill="1" applyBorder="1" applyProtection="1">
      <protection hidden="1"/>
    </xf>
    <xf numFmtId="0" fontId="158" fillId="0" borderId="0" xfId="725" applyFont="1" applyFill="1" applyBorder="1" applyProtection="1"/>
    <xf numFmtId="0" fontId="108" fillId="0" borderId="0" xfId="725" applyFont="1" applyFill="1" applyAlignment="1" applyProtection="1">
      <alignment horizontal="left" vertical="center"/>
    </xf>
    <xf numFmtId="0" fontId="159" fillId="0" borderId="3" xfId="725" applyFont="1" applyBorder="1" applyProtection="1"/>
    <xf numFmtId="0" fontId="160" fillId="0" borderId="0" xfId="725" applyFont="1" applyProtection="1"/>
    <xf numFmtId="0" fontId="3" fillId="0" borderId="0" xfId="725" applyFont="1" applyProtection="1"/>
    <xf numFmtId="0" fontId="160" fillId="0" borderId="46" xfId="725" applyFont="1" applyBorder="1" applyProtection="1"/>
    <xf numFmtId="0" fontId="161" fillId="79" borderId="47" xfId="725" applyFont="1" applyFill="1" applyBorder="1" applyAlignment="1" applyProtection="1">
      <alignment horizontal="center" vertical="center"/>
    </xf>
    <xf numFmtId="0" fontId="161" fillId="79" borderId="48" xfId="725" applyFont="1" applyFill="1" applyBorder="1" applyAlignment="1" applyProtection="1">
      <alignment horizontal="center" vertical="center"/>
    </xf>
    <xf numFmtId="0" fontId="161" fillId="79" borderId="49" xfId="725" applyFont="1" applyFill="1" applyBorder="1" applyAlignment="1" applyProtection="1">
      <alignment horizontal="center" vertical="center"/>
    </xf>
    <xf numFmtId="0" fontId="160" fillId="0" borderId="50" xfId="725" applyFont="1" applyBorder="1" applyProtection="1"/>
    <xf numFmtId="0" fontId="162" fillId="79" borderId="0" xfId="725" applyFont="1" applyFill="1" applyBorder="1" applyProtection="1"/>
    <xf numFmtId="0" fontId="159" fillId="79" borderId="50" xfId="725" applyFont="1" applyFill="1" applyBorder="1" applyAlignment="1" applyProtection="1">
      <alignment vertical="center"/>
    </xf>
    <xf numFmtId="0" fontId="159" fillId="79" borderId="51" xfId="725" applyFont="1" applyFill="1" applyBorder="1" applyAlignment="1" applyProtection="1">
      <alignment vertical="center" wrapText="1"/>
    </xf>
    <xf numFmtId="165" fontId="136" fillId="0" borderId="52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53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54" xfId="728" applyNumberFormat="1" applyFont="1" applyFill="1" applyBorder="1" applyAlignment="1" applyProtection="1">
      <alignment horizontal="right" vertical="center" indent="1"/>
      <protection locked="0"/>
    </xf>
    <xf numFmtId="0" fontId="154" fillId="79" borderId="0" xfId="725" applyFont="1" applyFill="1" applyProtection="1">
      <protection hidden="1"/>
    </xf>
    <xf numFmtId="0" fontId="3" fillId="79" borderId="0" xfId="725" applyFont="1" applyFill="1" applyProtection="1">
      <protection hidden="1"/>
    </xf>
    <xf numFmtId="0" fontId="159" fillId="79" borderId="50" xfId="725" applyFont="1" applyFill="1" applyBorder="1" applyAlignment="1" applyProtection="1">
      <alignment horizontal="left" vertical="center"/>
    </xf>
    <xf numFmtId="3" fontId="148" fillId="79" borderId="55" xfId="725" applyNumberFormat="1" applyFill="1" applyBorder="1" applyAlignment="1" applyProtection="1">
      <alignment horizontal="left" indent="1"/>
      <protection locked="0"/>
    </xf>
    <xf numFmtId="165" fontId="2" fillId="71" borderId="52" xfId="728" applyNumberFormat="1" applyFont="1" applyFill="1" applyBorder="1" applyProtection="1">
      <protection locked="0"/>
    </xf>
    <xf numFmtId="165" fontId="2" fillId="0" borderId="52" xfId="728" applyNumberFormat="1" applyFont="1" applyFill="1" applyBorder="1" applyProtection="1">
      <protection locked="0"/>
    </xf>
    <xf numFmtId="165" fontId="2" fillId="0" borderId="53" xfId="728" applyNumberFormat="1" applyFont="1" applyFill="1" applyBorder="1" applyProtection="1">
      <protection locked="0"/>
    </xf>
    <xf numFmtId="165" fontId="2" fillId="0" borderId="54" xfId="728" applyNumberFormat="1" applyFont="1" applyFill="1" applyBorder="1" applyProtection="1">
      <protection locked="0"/>
    </xf>
    <xf numFmtId="0" fontId="148" fillId="0" borderId="0" xfId="725" applyFill="1" applyBorder="1" applyProtection="1"/>
    <xf numFmtId="0" fontId="159" fillId="79" borderId="57" xfId="725" applyFont="1" applyFill="1" applyBorder="1" applyAlignment="1" applyProtection="1"/>
    <xf numFmtId="0" fontId="159" fillId="79" borderId="58" xfId="725" applyFont="1" applyFill="1" applyBorder="1" applyAlignment="1" applyProtection="1">
      <alignment vertical="center" wrapText="1"/>
    </xf>
    <xf numFmtId="165" fontId="136" fillId="0" borderId="59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42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60" xfId="728" applyNumberFormat="1" applyFont="1" applyFill="1" applyBorder="1" applyAlignment="1" applyProtection="1">
      <alignment horizontal="right" vertical="center" indent="1"/>
      <protection locked="0"/>
    </xf>
    <xf numFmtId="0" fontId="159" fillId="79" borderId="57" xfId="725" applyFont="1" applyFill="1" applyBorder="1" applyAlignment="1" applyProtection="1">
      <alignment horizontal="left" vertical="center"/>
    </xf>
    <xf numFmtId="3" fontId="148" fillId="79" borderId="61" xfId="725" applyNumberFormat="1" applyFill="1" applyBorder="1" applyAlignment="1" applyProtection="1">
      <alignment horizontal="left" indent="1"/>
      <protection locked="0"/>
    </xf>
    <xf numFmtId="165" fontId="2" fillId="71" borderId="59" xfId="728" applyNumberFormat="1" applyFont="1" applyFill="1" applyBorder="1" applyProtection="1">
      <protection locked="0"/>
    </xf>
    <xf numFmtId="165" fontId="2" fillId="71" borderId="42" xfId="728" applyNumberFormat="1" applyFont="1" applyFill="1" applyBorder="1" applyProtection="1">
      <protection locked="0"/>
    </xf>
    <xf numFmtId="165" fontId="2" fillId="71" borderId="60" xfId="728" applyNumberFormat="1" applyFont="1" applyFill="1" applyBorder="1" applyProtection="1">
      <protection locked="0"/>
    </xf>
    <xf numFmtId="165" fontId="136" fillId="0" borderId="59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42" xfId="728" applyNumberFormat="1" applyFont="1" applyFill="1" applyBorder="1" applyAlignment="1" applyProtection="1">
      <alignment horizontal="right" vertical="center" indent="1"/>
      <protection locked="0"/>
    </xf>
    <xf numFmtId="0" fontId="159" fillId="79" borderId="63" xfId="725" applyFont="1" applyFill="1" applyBorder="1" applyAlignment="1" applyProtection="1">
      <alignment horizontal="left" vertical="center"/>
    </xf>
    <xf numFmtId="3" fontId="148" fillId="79" borderId="64" xfId="725" applyNumberFormat="1" applyFill="1" applyBorder="1" applyAlignment="1" applyProtection="1">
      <alignment horizontal="left" indent="1"/>
      <protection locked="0"/>
    </xf>
    <xf numFmtId="165" fontId="2" fillId="71" borderId="65" xfId="728" applyNumberFormat="1" applyFont="1" applyFill="1" applyBorder="1" applyProtection="1">
      <protection locked="0"/>
    </xf>
    <xf numFmtId="165" fontId="2" fillId="71" borderId="68" xfId="728" applyNumberFormat="1" applyFont="1" applyFill="1" applyBorder="1" applyProtection="1">
      <protection locked="0"/>
    </xf>
    <xf numFmtId="165" fontId="2" fillId="71" borderId="66" xfId="728" applyNumberFormat="1" applyFont="1" applyFill="1" applyBorder="1" applyProtection="1">
      <protection locked="0"/>
    </xf>
    <xf numFmtId="165" fontId="2" fillId="71" borderId="67" xfId="728" applyNumberFormat="1" applyFont="1" applyFill="1" applyBorder="1" applyProtection="1">
      <protection locked="0"/>
    </xf>
    <xf numFmtId="0" fontId="159" fillId="79" borderId="63" xfId="725" applyFont="1" applyFill="1" applyBorder="1" applyAlignment="1" applyProtection="1"/>
    <xf numFmtId="0" fontId="159" fillId="79" borderId="69" xfId="725" applyFont="1" applyFill="1" applyBorder="1" applyAlignment="1" applyProtection="1">
      <alignment vertical="center" wrapText="1"/>
    </xf>
    <xf numFmtId="165" fontId="136" fillId="0" borderId="65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68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66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67" xfId="728" applyNumberFormat="1" applyFont="1" applyFill="1" applyBorder="1" applyAlignment="1" applyProtection="1">
      <alignment horizontal="right" vertical="center" indent="1"/>
      <protection locked="0"/>
    </xf>
    <xf numFmtId="165" fontId="2" fillId="71" borderId="73" xfId="728" applyNumberFormat="1" applyFont="1" applyFill="1" applyBorder="1" applyProtection="1">
      <protection locked="0"/>
    </xf>
    <xf numFmtId="165" fontId="2" fillId="71" borderId="71" xfId="728" applyNumberFormat="1" applyFont="1" applyFill="1" applyBorder="1" applyProtection="1">
      <protection locked="0"/>
    </xf>
    <xf numFmtId="165" fontId="2" fillId="71" borderId="72" xfId="728" applyNumberFormat="1" applyFont="1" applyFill="1" applyBorder="1" applyProtection="1">
      <protection locked="0"/>
    </xf>
    <xf numFmtId="165" fontId="136" fillId="0" borderId="73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71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72" xfId="728" applyNumberFormat="1" applyFont="1" applyFill="1" applyBorder="1" applyAlignment="1" applyProtection="1">
      <alignment horizontal="right" vertical="center" indent="1"/>
      <protection locked="0"/>
    </xf>
    <xf numFmtId="3" fontId="148" fillId="79" borderId="74" xfId="725" applyNumberFormat="1" applyFill="1" applyBorder="1" applyAlignment="1" applyProtection="1">
      <alignment horizontal="left" indent="1"/>
      <protection locked="0"/>
    </xf>
    <xf numFmtId="3" fontId="148" fillId="79" borderId="75" xfId="725" applyNumberFormat="1" applyFill="1" applyBorder="1" applyAlignment="1" applyProtection="1">
      <alignment horizontal="left" indent="1"/>
      <protection locked="0"/>
    </xf>
    <xf numFmtId="165" fontId="2" fillId="0" borderId="73" xfId="728" applyNumberFormat="1" applyFont="1" applyFill="1" applyBorder="1" applyProtection="1">
      <protection locked="0"/>
    </xf>
    <xf numFmtId="0" fontId="159" fillId="79" borderId="57" xfId="725" applyFont="1" applyFill="1" applyBorder="1" applyProtection="1"/>
    <xf numFmtId="165" fontId="2" fillId="0" borderId="59" xfId="728" applyNumberFormat="1" applyFont="1" applyFill="1" applyBorder="1" applyProtection="1">
      <protection locked="0"/>
    </xf>
    <xf numFmtId="0" fontId="159" fillId="79" borderId="63" xfId="725" applyFont="1" applyFill="1" applyBorder="1" applyProtection="1"/>
    <xf numFmtId="165" fontId="136" fillId="0" borderId="76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77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78" xfId="728" applyNumberFormat="1" applyFont="1" applyFill="1" applyBorder="1" applyAlignment="1" applyProtection="1">
      <alignment horizontal="right" vertical="center" indent="1"/>
      <protection locked="0"/>
    </xf>
    <xf numFmtId="165" fontId="163" fillId="79" borderId="0" xfId="725" applyNumberFormat="1" applyFont="1" applyFill="1" applyProtection="1"/>
    <xf numFmtId="165" fontId="2" fillId="0" borderId="71" xfId="728" applyNumberFormat="1" applyFont="1" applyFill="1" applyBorder="1" applyProtection="1">
      <protection locked="0"/>
    </xf>
    <xf numFmtId="165" fontId="2" fillId="0" borderId="72" xfId="728" applyNumberFormat="1" applyFont="1" applyFill="1" applyBorder="1" applyProtection="1">
      <protection locked="0"/>
    </xf>
    <xf numFmtId="165" fontId="4" fillId="79" borderId="0" xfId="725" applyNumberFormat="1" applyFont="1" applyFill="1" applyBorder="1" applyProtection="1"/>
    <xf numFmtId="165" fontId="148" fillId="0" borderId="0" xfId="772" applyNumberFormat="1" applyFont="1" applyProtection="1"/>
    <xf numFmtId="165" fontId="148" fillId="0" borderId="0" xfId="772" applyNumberFormat="1" applyFont="1" applyFill="1" applyBorder="1" applyProtection="1"/>
    <xf numFmtId="0" fontId="3" fillId="0" borderId="0" xfId="725" applyFont="1" applyFill="1" applyBorder="1" applyProtection="1"/>
    <xf numFmtId="0" fontId="6" fillId="0" borderId="0" xfId="725" applyFont="1" applyFill="1" applyBorder="1" applyAlignment="1" applyProtection="1">
      <alignment horizontal="center"/>
    </xf>
    <xf numFmtId="0" fontId="148" fillId="0" borderId="0" xfId="725" applyFill="1" applyBorder="1" applyAlignment="1" applyProtection="1">
      <alignment horizontal="center" vertical="center" wrapText="1"/>
    </xf>
    <xf numFmtId="0" fontId="3" fillId="0" borderId="0" xfId="725" applyFont="1" applyFill="1" applyBorder="1" applyAlignment="1" applyProtection="1"/>
    <xf numFmtId="0" fontId="3" fillId="0" borderId="0" xfId="725" applyFont="1" applyFill="1" applyBorder="1" applyAlignment="1" applyProtection="1">
      <alignment horizontal="center" vertical="center" wrapText="1"/>
    </xf>
    <xf numFmtId="165" fontId="3" fillId="0" borderId="0" xfId="772" applyNumberFormat="1" applyFont="1" applyFill="1" applyBorder="1" applyAlignment="1" applyProtection="1">
      <alignment horizontal="center" vertical="center" wrapText="1"/>
    </xf>
    <xf numFmtId="0" fontId="159" fillId="0" borderId="0" xfId="725" applyFont="1" applyFill="1" applyBorder="1" applyAlignment="1" applyProtection="1">
      <alignment vertical="center"/>
    </xf>
    <xf numFmtId="0" fontId="14" fillId="0" borderId="0" xfId="725" applyFont="1" applyFill="1" applyBorder="1" applyAlignment="1" applyProtection="1">
      <alignment horizontal="right"/>
    </xf>
    <xf numFmtId="0" fontId="148" fillId="0" borderId="0" xfId="725" applyFill="1" applyBorder="1" applyAlignment="1" applyProtection="1">
      <alignment horizontal="right"/>
    </xf>
    <xf numFmtId="0" fontId="159" fillId="79" borderId="63" xfId="725" applyFont="1" applyFill="1" applyBorder="1" applyAlignment="1" applyProtection="1">
      <alignment vertical="center"/>
    </xf>
    <xf numFmtId="3" fontId="3" fillId="79" borderId="64" xfId="725" applyNumberFormat="1" applyFont="1" applyFill="1" applyBorder="1" applyAlignment="1" applyProtection="1">
      <alignment horizontal="left" vertical="center" indent="1"/>
      <protection locked="0"/>
    </xf>
    <xf numFmtId="165" fontId="3" fillId="71" borderId="76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7" xfId="728" applyNumberFormat="1" applyFont="1" applyFill="1" applyBorder="1" applyAlignment="1" applyProtection="1">
      <alignment horizontal="right" vertical="center" indent="1"/>
      <protection locked="0"/>
    </xf>
    <xf numFmtId="165" fontId="2" fillId="71" borderId="78" xfId="728" applyNumberFormat="1" applyFont="1" applyFill="1" applyBorder="1" applyProtection="1">
      <protection locked="0"/>
    </xf>
    <xf numFmtId="0" fontId="148" fillId="0" borderId="0" xfId="725" applyAlignment="1" applyProtection="1"/>
    <xf numFmtId="3" fontId="3" fillId="79" borderId="61" xfId="725" applyNumberFormat="1" applyFont="1" applyFill="1" applyBorder="1" applyAlignment="1" applyProtection="1">
      <alignment horizontal="left" vertical="center" indent="1"/>
      <protection locked="0"/>
    </xf>
    <xf numFmtId="3" fontId="3" fillId="79" borderId="75" xfId="725" applyNumberFormat="1" applyFont="1" applyFill="1" applyBorder="1" applyAlignment="1" applyProtection="1">
      <alignment horizontal="left" vertical="center" indent="1"/>
      <protection locked="0"/>
    </xf>
    <xf numFmtId="0" fontId="3" fillId="79" borderId="0" xfId="725" applyFont="1" applyFill="1" applyAlignment="1" applyProtection="1"/>
    <xf numFmtId="0" fontId="154" fillId="79" borderId="0" xfId="725" applyFont="1" applyFill="1" applyAlignment="1" applyProtection="1"/>
    <xf numFmtId="0" fontId="3" fillId="0" borderId="0" xfId="725" applyFont="1" applyAlignment="1" applyProtection="1"/>
    <xf numFmtId="3" fontId="3" fillId="79" borderId="55" xfId="725" applyNumberFormat="1" applyFont="1" applyFill="1" applyBorder="1" applyAlignment="1" applyProtection="1">
      <alignment horizontal="left" vertical="center" indent="1"/>
      <protection locked="0"/>
    </xf>
    <xf numFmtId="165" fontId="164" fillId="0" borderId="0" xfId="725" applyNumberFormat="1" applyFont="1" applyProtection="1"/>
    <xf numFmtId="165" fontId="71" fillId="0" borderId="80" xfId="2" applyNumberFormat="1" applyFont="1" applyFill="1" applyBorder="1" applyAlignment="1">
      <alignment horizontal="right"/>
    </xf>
    <xf numFmtId="165" fontId="69" fillId="0" borderId="80" xfId="311" applyNumberFormat="1" applyBorder="1"/>
    <xf numFmtId="0" fontId="3" fillId="82" borderId="0" xfId="304" applyFont="1" applyFill="1" applyAlignment="1">
      <alignment horizontal="center"/>
    </xf>
    <xf numFmtId="0" fontId="71" fillId="30" borderId="80" xfId="311" applyFont="1" applyFill="1" applyBorder="1" applyAlignment="1">
      <alignment horizontal="left"/>
    </xf>
    <xf numFmtId="165" fontId="138" fillId="72" borderId="80" xfId="2" applyNumberFormat="1" applyFont="1" applyFill="1" applyBorder="1"/>
    <xf numFmtId="9" fontId="138" fillId="72" borderId="80" xfId="1" applyFont="1" applyFill="1" applyBorder="1"/>
    <xf numFmtId="165" fontId="3" fillId="0" borderId="80" xfId="2" applyNumberFormat="1" applyFont="1" applyBorder="1"/>
    <xf numFmtId="10" fontId="71" fillId="72" borderId="80" xfId="0" applyNumberFormat="1" applyFont="1" applyFill="1" applyBorder="1" applyAlignment="1">
      <alignment horizontal="right"/>
    </xf>
    <xf numFmtId="164" fontId="71" fillId="72" borderId="80" xfId="0" applyNumberFormat="1" applyFont="1" applyFill="1" applyBorder="1" applyAlignment="1">
      <alignment horizontal="right"/>
    </xf>
    <xf numFmtId="9" fontId="138" fillId="72" borderId="80" xfId="1" applyNumberFormat="1" applyFont="1" applyFill="1" applyBorder="1" applyAlignment="1">
      <alignment horizontal="right"/>
    </xf>
    <xf numFmtId="167" fontId="71" fillId="72" borderId="80" xfId="0" applyNumberFormat="1" applyFont="1" applyFill="1" applyBorder="1"/>
    <xf numFmtId="10" fontId="136" fillId="0" borderId="80" xfId="1" applyNumberFormat="1" applyFont="1" applyBorder="1" applyAlignment="1">
      <alignment horizontal="right"/>
    </xf>
    <xf numFmtId="167" fontId="0" fillId="0" borderId="80" xfId="0" applyNumberFormat="1" applyBorder="1"/>
    <xf numFmtId="164" fontId="0" fillId="0" borderId="80" xfId="1" applyNumberFormat="1" applyFont="1" applyBorder="1" applyAlignment="1">
      <alignment horizontal="right"/>
    </xf>
    <xf numFmtId="9" fontId="71" fillId="72" borderId="80" xfId="1" applyFont="1" applyFill="1" applyBorder="1"/>
    <xf numFmtId="167" fontId="71" fillId="72" borderId="80" xfId="0" applyNumberFormat="1" applyFont="1" applyFill="1" applyBorder="1" applyAlignment="1">
      <alignment horizontal="center"/>
    </xf>
    <xf numFmtId="167" fontId="12" fillId="0" borderId="80" xfId="0" applyNumberFormat="1" applyFont="1" applyFill="1" applyBorder="1"/>
    <xf numFmtId="10" fontId="0" fillId="0" borderId="80" xfId="1" applyNumberFormat="1" applyFont="1" applyBorder="1"/>
    <xf numFmtId="164" fontId="138" fillId="72" borderId="80" xfId="1" applyNumberFormat="1" applyFont="1" applyFill="1" applyBorder="1" applyAlignment="1">
      <alignment horizontal="center" vertical="center"/>
    </xf>
    <xf numFmtId="165" fontId="71" fillId="30" borderId="80" xfId="2" applyNumberFormat="1" applyFont="1" applyFill="1" applyBorder="1" applyAlignment="1">
      <alignment horizontal="center"/>
    </xf>
    <xf numFmtId="43" fontId="3" fillId="0" borderId="80" xfId="2" applyNumberFormat="1" applyFont="1" applyFill="1" applyBorder="1" applyAlignment="1">
      <alignment horizontal="right"/>
    </xf>
    <xf numFmtId="165" fontId="13" fillId="30" borderId="80" xfId="2" applyNumberFormat="1" applyFont="1" applyFill="1" applyBorder="1" applyAlignment="1">
      <alignment horizontal="right"/>
    </xf>
    <xf numFmtId="1" fontId="69" fillId="0" borderId="80" xfId="311" applyNumberFormat="1" applyBorder="1"/>
    <xf numFmtId="211" fontId="71" fillId="30" borderId="80" xfId="2" applyNumberFormat="1" applyFont="1" applyFill="1" applyBorder="1" applyAlignment="1">
      <alignment horizontal="right"/>
    </xf>
    <xf numFmtId="164" fontId="3" fillId="0" borderId="80" xfId="1" applyNumberFormat="1" applyFont="1" applyBorder="1"/>
    <xf numFmtId="0" fontId="71" fillId="30" borderId="80" xfId="1" applyNumberFormat="1" applyFont="1" applyFill="1" applyBorder="1" applyAlignment="1">
      <alignment horizontal="right"/>
    </xf>
    <xf numFmtId="164" fontId="3" fillId="0" borderId="80" xfId="1" applyNumberFormat="1" applyFont="1" applyFill="1" applyBorder="1" applyAlignment="1">
      <alignment horizontal="right"/>
    </xf>
    <xf numFmtId="0" fontId="71" fillId="71" borderId="80" xfId="1" applyNumberFormat="1" applyFont="1" applyFill="1" applyBorder="1" applyAlignment="1">
      <alignment horizontal="right"/>
    </xf>
    <xf numFmtId="10" fontId="71" fillId="30" borderId="80" xfId="1" applyNumberFormat="1" applyFont="1" applyFill="1" applyBorder="1" applyAlignment="1">
      <alignment horizontal="right"/>
    </xf>
    <xf numFmtId="0" fontId="71" fillId="30" borderId="80" xfId="2" applyNumberFormat="1" applyFont="1" applyFill="1" applyBorder="1" applyAlignment="1">
      <alignment horizontal="right"/>
    </xf>
    <xf numFmtId="2" fontId="71" fillId="71" borderId="80" xfId="2" applyNumberFormat="1" applyFont="1" applyFill="1" applyBorder="1" applyAlignment="1">
      <alignment horizontal="right"/>
    </xf>
    <xf numFmtId="0" fontId="136" fillId="71" borderId="80" xfId="2" applyNumberFormat="1" applyFont="1" applyFill="1" applyBorder="1" applyAlignment="1">
      <alignment horizontal="right"/>
    </xf>
    <xf numFmtId="0" fontId="71" fillId="71" borderId="80" xfId="2" applyNumberFormat="1" applyFont="1" applyFill="1" applyBorder="1" applyAlignment="1">
      <alignment horizontal="right"/>
    </xf>
    <xf numFmtId="2" fontId="69" fillId="71" borderId="80" xfId="311" applyNumberFormat="1" applyFill="1" applyBorder="1"/>
    <xf numFmtId="165" fontId="69" fillId="72" borderId="80" xfId="311" applyNumberFormat="1" applyFill="1" applyBorder="1"/>
    <xf numFmtId="1" fontId="71" fillId="30" borderId="80" xfId="2" applyNumberFormat="1" applyFont="1" applyFill="1" applyBorder="1" applyAlignment="1">
      <alignment horizontal="right"/>
    </xf>
    <xf numFmtId="164" fontId="71" fillId="30" borderId="80" xfId="1" applyNumberFormat="1" applyFont="1" applyFill="1" applyBorder="1" applyAlignment="1">
      <alignment horizontal="right"/>
    </xf>
    <xf numFmtId="165" fontId="2" fillId="71" borderId="56" xfId="728" applyNumberFormat="1" applyFont="1" applyFill="1" applyBorder="1" applyProtection="1">
      <protection locked="0"/>
    </xf>
    <xf numFmtId="165" fontId="2" fillId="71" borderId="53" xfId="728" applyNumberFormat="1" applyFont="1" applyFill="1" applyBorder="1" applyProtection="1">
      <protection locked="0"/>
    </xf>
    <xf numFmtId="165" fontId="2" fillId="71" borderId="54" xfId="728" applyNumberFormat="1" applyFont="1" applyFill="1" applyBorder="1" applyProtection="1">
      <protection locked="0"/>
    </xf>
    <xf numFmtId="165" fontId="2" fillId="71" borderId="62" xfId="728" applyNumberFormat="1" applyFont="1" applyFill="1" applyBorder="1" applyProtection="1">
      <protection locked="0"/>
    </xf>
    <xf numFmtId="165" fontId="2" fillId="71" borderId="70" xfId="728" applyNumberFormat="1" applyFont="1" applyFill="1" applyBorder="1" applyProtection="1">
      <protection locked="0"/>
    </xf>
    <xf numFmtId="165" fontId="3" fillId="71" borderId="65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66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62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42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0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1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9" xfId="728" applyNumberFormat="1" applyFont="1" applyFill="1" applyBorder="1" applyAlignment="1" applyProtection="1">
      <alignment horizontal="right" vertical="center" indent="1"/>
      <protection locked="0"/>
    </xf>
    <xf numFmtId="165" fontId="148" fillId="79" borderId="0" xfId="725" applyNumberFormat="1" applyFill="1" applyProtection="1"/>
    <xf numFmtId="0" fontId="148" fillId="0" borderId="0" xfId="725" applyFont="1" applyProtection="1"/>
    <xf numFmtId="165" fontId="165" fillId="72" borderId="0" xfId="2" applyNumberFormat="1" applyFont="1" applyFill="1" applyProtection="1"/>
    <xf numFmtId="165" fontId="148" fillId="0" borderId="0" xfId="2" applyNumberFormat="1" applyFont="1" applyProtection="1"/>
    <xf numFmtId="0" fontId="143" fillId="30" borderId="0" xfId="307" applyFont="1" applyFill="1" applyBorder="1" applyAlignment="1">
      <alignment horizontal="left"/>
    </xf>
    <xf numFmtId="175" fontId="143" fillId="30" borderId="0" xfId="307" applyNumberFormat="1" applyFont="1" applyFill="1" applyBorder="1" applyAlignment="1">
      <alignment horizontal="left"/>
    </xf>
    <xf numFmtId="0" fontId="143" fillId="30" borderId="0" xfId="307" applyFont="1" applyFill="1" applyBorder="1" applyAlignment="1">
      <alignment horizontal="center"/>
    </xf>
    <xf numFmtId="0" fontId="56" fillId="0" borderId="0" xfId="304" applyFont="1" applyFill="1" applyAlignment="1">
      <alignment horizontal="left" wrapText="1"/>
    </xf>
    <xf numFmtId="0" fontId="143" fillId="30" borderId="0" xfId="307" quotePrefix="1" applyFont="1" applyFill="1" applyBorder="1" applyAlignment="1">
      <alignment horizontal="left"/>
    </xf>
    <xf numFmtId="10" fontId="0" fillId="0" borderId="0" xfId="1" applyNumberFormat="1" applyFont="1" applyBorder="1" applyAlignment="1">
      <alignment horizontal="center" vertical="center"/>
    </xf>
    <xf numFmtId="0" fontId="160" fillId="80" borderId="44" xfId="725" applyFont="1" applyFill="1" applyBorder="1" applyAlignment="1" applyProtection="1">
      <alignment horizontal="center" vertical="center" wrapText="1"/>
    </xf>
    <xf numFmtId="0" fontId="160" fillId="80" borderId="11" xfId="725" applyFont="1" applyFill="1" applyBorder="1" applyAlignment="1" applyProtection="1">
      <alignment horizontal="center" vertical="center" wrapText="1"/>
    </xf>
    <xf numFmtId="0" fontId="160" fillId="80" borderId="45" xfId="725" applyFont="1" applyFill="1" applyBorder="1" applyAlignment="1" applyProtection="1">
      <alignment horizontal="center" vertical="center" wrapText="1"/>
    </xf>
    <xf numFmtId="0" fontId="160" fillId="81" borderId="44" xfId="725" applyFont="1" applyFill="1" applyBorder="1" applyAlignment="1" applyProtection="1">
      <alignment horizontal="center" vertical="center"/>
    </xf>
    <xf numFmtId="0" fontId="160" fillId="81" borderId="11" xfId="725" applyFont="1" applyFill="1" applyBorder="1" applyAlignment="1" applyProtection="1">
      <alignment horizontal="center" vertical="center"/>
    </xf>
    <xf numFmtId="0" fontId="160" fillId="81" borderId="45" xfId="725" applyFont="1" applyFill="1" applyBorder="1" applyAlignment="1" applyProtection="1">
      <alignment horizontal="center" vertical="center"/>
    </xf>
    <xf numFmtId="0" fontId="160" fillId="80" borderId="44" xfId="725" applyFont="1" applyFill="1" applyBorder="1" applyAlignment="1" applyProtection="1">
      <alignment horizontal="center" vertical="center"/>
    </xf>
    <xf numFmtId="0" fontId="160" fillId="80" borderId="11" xfId="725" applyFont="1" applyFill="1" applyBorder="1" applyAlignment="1" applyProtection="1">
      <alignment horizontal="center" vertical="center"/>
    </xf>
    <xf numFmtId="0" fontId="160" fillId="80" borderId="45" xfId="725" applyFont="1" applyFill="1" applyBorder="1" applyAlignment="1" applyProtection="1">
      <alignment horizontal="center" vertical="center"/>
    </xf>
    <xf numFmtId="165" fontId="3" fillId="0" borderId="81" xfId="2" applyNumberFormat="1" applyFont="1" applyFill="1" applyBorder="1" applyAlignment="1">
      <alignment horizontal="center"/>
    </xf>
  </cellXfs>
  <cellStyles count="774">
    <cellStyle name=" 1" xfId="729"/>
    <cellStyle name=" 1 2" xfId="730"/>
    <cellStyle name=" 1 2 2" xfId="731"/>
    <cellStyle name=" 1 3" xfId="732"/>
    <cellStyle name=" 1 3 2" xfId="733"/>
    <cellStyle name=" 1 4" xfId="734"/>
    <cellStyle name="#､000" xfId="313"/>
    <cellStyle name="??" xfId="314"/>
    <cellStyle name="?? [0]_0698_19 " xfId="315"/>
    <cellStyle name="???[0]_0698_1S C" xfId="316"/>
    <cellStyle name="???_0698_1mar" xfId="317"/>
    <cellStyle name="??[0]_GJVmm" xfId="318"/>
    <cellStyle name="??_0698_197" xfId="319"/>
    <cellStyle name="_2012 Budget V3 Presentation File Appendices" xfId="320"/>
    <cellStyle name="_3GIS model v2.77_Distribution Business_Retail Fin Perform " xfId="735"/>
    <cellStyle name="_3GIS model v2.77_Fleet Overhead Costs 2_Retail Fin Perform " xfId="736"/>
    <cellStyle name="_3GIS model v2.77_Fleet Overhead Costs_Retail Fin Perform " xfId="737"/>
    <cellStyle name="_3GIS model v2.77_Forecast 2_Retail Fin Perform " xfId="738"/>
    <cellStyle name="_3GIS model v2.77_Forecast_Retail Fin Perform " xfId="739"/>
    <cellStyle name="_3GIS model v2.77_Funding &amp; Cashflow_1_Retail Fin Perform " xfId="740"/>
    <cellStyle name="_3GIS model v2.77_Funding &amp; Cashflow_Retail Fin Perform " xfId="741"/>
    <cellStyle name="_3GIS model v2.77_Group P&amp;L_1_Retail Fin Perform " xfId="742"/>
    <cellStyle name="_3GIS model v2.77_Group P&amp;L_Retail Fin Perform " xfId="743"/>
    <cellStyle name="_3GIS model v2.77_Opening  Detailed BS_Retail Fin Perform " xfId="744"/>
    <cellStyle name="_3GIS model v2.77_OUTPUT DB_Retail Fin Perform " xfId="745"/>
    <cellStyle name="_3GIS model v2.77_OUTPUT EB_Retail Fin Perform " xfId="746"/>
    <cellStyle name="_3GIS model v2.77_Report_Retail Fin Perform " xfId="747"/>
    <cellStyle name="_3GIS model v2.77_Retail Fin Perform " xfId="748"/>
    <cellStyle name="_3GIS model v2.77_Sheet2 2_Retail Fin Perform " xfId="749"/>
    <cellStyle name="_3GIS model v2.77_Sheet2_Retail Fin Perform " xfId="750"/>
    <cellStyle name="_ACS Template CP 12" xfId="321"/>
    <cellStyle name="_ACS Template PAL 12" xfId="322"/>
    <cellStyle name="_C8. Summary 205" xfId="323"/>
    <cellStyle name="_C8. Summary 205_PAL network expenditure template iter1v1" xfId="324"/>
    <cellStyle name="_Capex" xfId="325"/>
    <cellStyle name="_CitiPower AMI Budget Templates 2012-15 Draft" xfId="326"/>
    <cellStyle name="_CitiPower AMI Budget Templates 2012-15 Draft_PAL network expenditure template iter1v1" xfId="327"/>
    <cellStyle name="_Consolidated Capex" xfId="328"/>
    <cellStyle name="_ICC Analysis Aug Q3 Forecast 2012" xfId="329"/>
    <cellStyle name="_ICC Analysis Budget 2011" xfId="330"/>
    <cellStyle name="_Item 1.30-Related Party-CHED Serv Charges to PAL&amp;CP 09" xfId="331"/>
    <cellStyle name="_Item 1.30-Related Party-CHED Serv Charges to PAL&amp;CP 09_PAL network expenditure template iter1v1" xfId="332"/>
    <cellStyle name="_Item 1.34-Related Party-CHED Serv Charges to PAL&amp;CP 2010" xfId="333"/>
    <cellStyle name="_Item 1.34-Related Party-CHED Serv Charges to PAL&amp;CP 2010_PAL network expenditure template iter1v1" xfId="334"/>
    <cellStyle name="_New P&amp;L" xfId="335"/>
    <cellStyle name="_PAL AMI SALARIES" xfId="336"/>
    <cellStyle name="_Powercor AMI Budget Templates 2012-15 Draft" xfId="337"/>
    <cellStyle name="_Powercor AMI Budget Templates 2012-15 Draft_PAL network expenditure template iter1v1" xfId="338"/>
    <cellStyle name="_Reallocation of Opex and Capex for 2014 &amp; 10 year plan-Aug revised" xfId="339"/>
    <cellStyle name="_Reg Sub Prescribed Metering Capex Costs" xfId="340"/>
    <cellStyle name="_Salaries Control Model_AMIv1" xfId="341"/>
    <cellStyle name="_UED AMP 2009-14 Final 250309 Less PU" xfId="342"/>
    <cellStyle name="_UED AMP 2009-14 Final 250309 Less PU_1011 monthly" xfId="343"/>
    <cellStyle name="Accent1 - 20%" xfId="6"/>
    <cellStyle name="Accent1 - 40%" xfId="7"/>
    <cellStyle name="Accent1 - 60%" xfId="8"/>
    <cellStyle name="Accent1 10" xfId="9"/>
    <cellStyle name="Accent1 11" xfId="512"/>
    <cellStyle name="Accent1 12" xfId="513"/>
    <cellStyle name="Accent1 13" xfId="514"/>
    <cellStyle name="Accent1 14" xfId="515"/>
    <cellStyle name="Accent1 15" xfId="516"/>
    <cellStyle name="Accent1 16" xfId="517"/>
    <cellStyle name="Accent1 17" xfId="518"/>
    <cellStyle name="Accent1 18" xfId="519"/>
    <cellStyle name="Accent1 19" xfId="520"/>
    <cellStyle name="Accent1 2" xfId="10"/>
    <cellStyle name="Accent1 20" xfId="521"/>
    <cellStyle name="Accent1 21" xfId="522"/>
    <cellStyle name="Accent1 22" xfId="523"/>
    <cellStyle name="Accent1 23" xfId="524"/>
    <cellStyle name="Accent1 24" xfId="525"/>
    <cellStyle name="Accent1 25" xfId="526"/>
    <cellStyle name="Accent1 26" xfId="527"/>
    <cellStyle name="Accent1 27" xfId="528"/>
    <cellStyle name="Accent1 28" xfId="529"/>
    <cellStyle name="Accent1 29" xfId="530"/>
    <cellStyle name="Accent1 3" xfId="11"/>
    <cellStyle name="Accent1 4" xfId="12"/>
    <cellStyle name="Accent1 5" xfId="13"/>
    <cellStyle name="Accent1 6" xfId="14"/>
    <cellStyle name="Accent1 7" xfId="15"/>
    <cellStyle name="Accent1 8" xfId="16"/>
    <cellStyle name="Accent1 9" xfId="17"/>
    <cellStyle name="Accent2 - 20%" xfId="18"/>
    <cellStyle name="Accent2 - 40%" xfId="19"/>
    <cellStyle name="Accent2 - 60%" xfId="20"/>
    <cellStyle name="Accent2 10" xfId="21"/>
    <cellStyle name="Accent2 11" xfId="531"/>
    <cellStyle name="Accent2 12" xfId="532"/>
    <cellStyle name="Accent2 13" xfId="533"/>
    <cellStyle name="Accent2 14" xfId="534"/>
    <cellStyle name="Accent2 15" xfId="535"/>
    <cellStyle name="Accent2 16" xfId="536"/>
    <cellStyle name="Accent2 17" xfId="537"/>
    <cellStyle name="Accent2 18" xfId="538"/>
    <cellStyle name="Accent2 19" xfId="539"/>
    <cellStyle name="Accent2 2" xfId="22"/>
    <cellStyle name="Accent2 20" xfId="540"/>
    <cellStyle name="Accent2 21" xfId="541"/>
    <cellStyle name="Accent2 22" xfId="542"/>
    <cellStyle name="Accent2 23" xfId="543"/>
    <cellStyle name="Accent2 24" xfId="544"/>
    <cellStyle name="Accent2 25" xfId="545"/>
    <cellStyle name="Accent2 26" xfId="546"/>
    <cellStyle name="Accent2 27" xfId="547"/>
    <cellStyle name="Accent2 28" xfId="548"/>
    <cellStyle name="Accent2 29" xfId="549"/>
    <cellStyle name="Accent2 3" xfId="23"/>
    <cellStyle name="Accent2 4" xfId="24"/>
    <cellStyle name="Accent2 5" xfId="25"/>
    <cellStyle name="Accent2 6" xfId="26"/>
    <cellStyle name="Accent2 7" xfId="27"/>
    <cellStyle name="Accent2 8" xfId="28"/>
    <cellStyle name="Accent2 9" xfId="29"/>
    <cellStyle name="Accent3 - 20%" xfId="30"/>
    <cellStyle name="Accent3 - 40%" xfId="31"/>
    <cellStyle name="Accent3 - 60%" xfId="32"/>
    <cellStyle name="Accent3 10" xfId="33"/>
    <cellStyle name="Accent3 11" xfId="550"/>
    <cellStyle name="Accent3 12" xfId="551"/>
    <cellStyle name="Accent3 13" xfId="552"/>
    <cellStyle name="Accent3 14" xfId="553"/>
    <cellStyle name="Accent3 15" xfId="554"/>
    <cellStyle name="Accent3 16" xfId="555"/>
    <cellStyle name="Accent3 17" xfId="556"/>
    <cellStyle name="Accent3 18" xfId="557"/>
    <cellStyle name="Accent3 19" xfId="558"/>
    <cellStyle name="Accent3 2" xfId="34"/>
    <cellStyle name="Accent3 20" xfId="559"/>
    <cellStyle name="Accent3 21" xfId="560"/>
    <cellStyle name="Accent3 22" xfId="561"/>
    <cellStyle name="Accent3 23" xfId="562"/>
    <cellStyle name="Accent3 24" xfId="563"/>
    <cellStyle name="Accent3 25" xfId="564"/>
    <cellStyle name="Accent3 26" xfId="565"/>
    <cellStyle name="Accent3 27" xfId="566"/>
    <cellStyle name="Accent3 28" xfId="567"/>
    <cellStyle name="Accent3 29" xfId="568"/>
    <cellStyle name="Accent3 3" xfId="35"/>
    <cellStyle name="Accent3 4" xfId="36"/>
    <cellStyle name="Accent3 5" xfId="37"/>
    <cellStyle name="Accent3 6" xfId="38"/>
    <cellStyle name="Accent3 7" xfId="39"/>
    <cellStyle name="Accent3 8" xfId="40"/>
    <cellStyle name="Accent3 9" xfId="41"/>
    <cellStyle name="Accent4 - 20%" xfId="42"/>
    <cellStyle name="Accent4 - 40%" xfId="43"/>
    <cellStyle name="Accent4 - 60%" xfId="44"/>
    <cellStyle name="Accent4 10" xfId="45"/>
    <cellStyle name="Accent4 11" xfId="569"/>
    <cellStyle name="Accent4 12" xfId="570"/>
    <cellStyle name="Accent4 13" xfId="571"/>
    <cellStyle name="Accent4 14" xfId="572"/>
    <cellStyle name="Accent4 15" xfId="573"/>
    <cellStyle name="Accent4 16" xfId="574"/>
    <cellStyle name="Accent4 17" xfId="575"/>
    <cellStyle name="Accent4 18" xfId="576"/>
    <cellStyle name="Accent4 19" xfId="577"/>
    <cellStyle name="Accent4 2" xfId="46"/>
    <cellStyle name="Accent4 20" xfId="578"/>
    <cellStyle name="Accent4 21" xfId="579"/>
    <cellStyle name="Accent4 22" xfId="580"/>
    <cellStyle name="Accent4 23" xfId="581"/>
    <cellStyle name="Accent4 24" xfId="582"/>
    <cellStyle name="Accent4 25" xfId="583"/>
    <cellStyle name="Accent4 26" xfId="584"/>
    <cellStyle name="Accent4 27" xfId="585"/>
    <cellStyle name="Accent4 28" xfId="586"/>
    <cellStyle name="Accent4 29" xfId="587"/>
    <cellStyle name="Accent4 3" xfId="47"/>
    <cellStyle name="Accent4 4" xfId="48"/>
    <cellStyle name="Accent4 5" xfId="49"/>
    <cellStyle name="Accent4 6" xfId="50"/>
    <cellStyle name="Accent4 7" xfId="51"/>
    <cellStyle name="Accent4 8" xfId="52"/>
    <cellStyle name="Accent4 9" xfId="53"/>
    <cellStyle name="Accent5 - 20%" xfId="54"/>
    <cellStyle name="Accent5 - 40%" xfId="55"/>
    <cellStyle name="Accent5 - 60%" xfId="56"/>
    <cellStyle name="Accent5 10" xfId="57"/>
    <cellStyle name="Accent5 11" xfId="588"/>
    <cellStyle name="Accent5 12" xfId="589"/>
    <cellStyle name="Accent5 13" xfId="590"/>
    <cellStyle name="Accent5 14" xfId="591"/>
    <cellStyle name="Accent5 15" xfId="592"/>
    <cellStyle name="Accent5 16" xfId="593"/>
    <cellStyle name="Accent5 17" xfId="594"/>
    <cellStyle name="Accent5 18" xfId="595"/>
    <cellStyle name="Accent5 19" xfId="596"/>
    <cellStyle name="Accent5 2" xfId="58"/>
    <cellStyle name="Accent5 20" xfId="597"/>
    <cellStyle name="Accent5 21" xfId="598"/>
    <cellStyle name="Accent5 22" xfId="599"/>
    <cellStyle name="Accent5 23" xfId="600"/>
    <cellStyle name="Accent5 24" xfId="601"/>
    <cellStyle name="Accent5 25" xfId="602"/>
    <cellStyle name="Accent5 26" xfId="603"/>
    <cellStyle name="Accent5 27" xfId="604"/>
    <cellStyle name="Accent5 28" xfId="605"/>
    <cellStyle name="Accent5 29" xfId="606"/>
    <cellStyle name="Accent5 3" xfId="59"/>
    <cellStyle name="Accent5 4" xfId="60"/>
    <cellStyle name="Accent5 5" xfId="61"/>
    <cellStyle name="Accent5 6" xfId="62"/>
    <cellStyle name="Accent5 7" xfId="63"/>
    <cellStyle name="Accent5 8" xfId="64"/>
    <cellStyle name="Accent5 9" xfId="65"/>
    <cellStyle name="Accent6 - 20%" xfId="66"/>
    <cellStyle name="Accent6 - 40%" xfId="67"/>
    <cellStyle name="Accent6 - 60%" xfId="68"/>
    <cellStyle name="Accent6 10" xfId="69"/>
    <cellStyle name="Accent6 11" xfId="607"/>
    <cellStyle name="Accent6 12" xfId="608"/>
    <cellStyle name="Accent6 13" xfId="609"/>
    <cellStyle name="Accent6 14" xfId="610"/>
    <cellStyle name="Accent6 15" xfId="611"/>
    <cellStyle name="Accent6 16" xfId="612"/>
    <cellStyle name="Accent6 17" xfId="613"/>
    <cellStyle name="Accent6 18" xfId="614"/>
    <cellStyle name="Accent6 19" xfId="615"/>
    <cellStyle name="Accent6 2" xfId="70"/>
    <cellStyle name="Accent6 20" xfId="616"/>
    <cellStyle name="Accent6 21" xfId="617"/>
    <cellStyle name="Accent6 22" xfId="618"/>
    <cellStyle name="Accent6 23" xfId="619"/>
    <cellStyle name="Accent6 24" xfId="620"/>
    <cellStyle name="Accent6 25" xfId="621"/>
    <cellStyle name="Accent6 26" xfId="622"/>
    <cellStyle name="Accent6 27" xfId="623"/>
    <cellStyle name="Accent6 28" xfId="624"/>
    <cellStyle name="Accent6 29" xfId="625"/>
    <cellStyle name="Accent6 3" xfId="71"/>
    <cellStyle name="Accent6 4" xfId="72"/>
    <cellStyle name="Accent6 5" xfId="73"/>
    <cellStyle name="Accent6 6" xfId="74"/>
    <cellStyle name="Accent6 7" xfId="75"/>
    <cellStyle name="Accent6 8" xfId="76"/>
    <cellStyle name="Accent6 9" xfId="77"/>
    <cellStyle name="Agara" xfId="344"/>
    <cellStyle name="Assumptions Center Currency" xfId="345"/>
    <cellStyle name="Assumptions Center Date" xfId="346"/>
    <cellStyle name="Assumptions Center Multiple" xfId="347"/>
    <cellStyle name="Assumptions Center Number" xfId="348"/>
    <cellStyle name="Assumptions Center Percentage" xfId="349"/>
    <cellStyle name="Assumptions Center Year" xfId="350"/>
    <cellStyle name="Assumptions Heading" xfId="351"/>
    <cellStyle name="Assumptions Right Currency" xfId="352"/>
    <cellStyle name="Assumptions Right Date" xfId="353"/>
    <cellStyle name="Assumptions Right Multiple" xfId="354"/>
    <cellStyle name="Assumptions Right Number" xfId="355"/>
    <cellStyle name="Assumptions Right Percentage" xfId="356"/>
    <cellStyle name="Assumptions Right Year" xfId="357"/>
    <cellStyle name="AutoFormat Options" xfId="358"/>
    <cellStyle name="B79812_.wvu.PrintTitlest" xfId="359"/>
    <cellStyle name="Bad 2" xfId="78"/>
    <cellStyle name="Black" xfId="360"/>
    <cellStyle name="Blockout" xfId="361"/>
    <cellStyle name="Blue" xfId="362"/>
    <cellStyle name="Calc Currency (0)" xfId="363"/>
    <cellStyle name="Calculation 2" xfId="79"/>
    <cellStyle name="CaptionC" xfId="364"/>
    <cellStyle name="CaptionL" xfId="365"/>
    <cellStyle name="Cell Link" xfId="366"/>
    <cellStyle name="Center Currency" xfId="367"/>
    <cellStyle name="Center Date" xfId="368"/>
    <cellStyle name="Center Multiple" xfId="369"/>
    <cellStyle name="Center Number" xfId="370"/>
    <cellStyle name="Center Percentage" xfId="371"/>
    <cellStyle name="Center Year" xfId="372"/>
    <cellStyle name="Check Cell 2" xfId="80"/>
    <cellStyle name="Check Cell 2 2 2 2" xfId="751"/>
    <cellStyle name="Comma" xfId="2" builtinId="3"/>
    <cellStyle name="Comma  - Style1" xfId="81"/>
    <cellStyle name="Comma  - Style2" xfId="82"/>
    <cellStyle name="Comma  - Style3" xfId="83"/>
    <cellStyle name="Comma  - Style4" xfId="84"/>
    <cellStyle name="Comma  - Style5" xfId="85"/>
    <cellStyle name="Comma  - Style6" xfId="86"/>
    <cellStyle name="Comma  - Style7" xfId="87"/>
    <cellStyle name="Comma  - Style8" xfId="88"/>
    <cellStyle name="Comma [0]7Z_87C" xfId="373"/>
    <cellStyle name="Comma [1]" xfId="374"/>
    <cellStyle name="Comma 0" xfId="375"/>
    <cellStyle name="Comma 1" xfId="376"/>
    <cellStyle name="Comma 10" xfId="626"/>
    <cellStyle name="Comma 11" xfId="627"/>
    <cellStyle name="Comma 12" xfId="628"/>
    <cellStyle name="Comma 13" xfId="629"/>
    <cellStyle name="Comma 14" xfId="630"/>
    <cellStyle name="Comma 15" xfId="728"/>
    <cellStyle name="Comma 2" xfId="5"/>
    <cellStyle name="Comma 2 2" xfId="507"/>
    <cellStyle name="Comma 3" xfId="89"/>
    <cellStyle name="Comma 4" xfId="508"/>
    <cellStyle name="Comma 4 2" xfId="772"/>
    <cellStyle name="Comma 5" xfId="631"/>
    <cellStyle name="Comma 6" xfId="632"/>
    <cellStyle name="Comma 7" xfId="633"/>
    <cellStyle name="Comma 8" xfId="634"/>
    <cellStyle name="Comma 9" xfId="635"/>
    <cellStyle name="Comma0" xfId="377"/>
    <cellStyle name="Copied" xfId="378"/>
    <cellStyle name="Currency [$0]" xfId="90"/>
    <cellStyle name="Currency [$0] 2" xfId="636"/>
    <cellStyle name="Currency [£0]" xfId="91"/>
    <cellStyle name="Currency [£0] 2" xfId="637"/>
    <cellStyle name="Currency 11" xfId="379"/>
    <cellStyle name="Currency 2" xfId="380"/>
    <cellStyle name="Currency 3" xfId="381"/>
    <cellStyle name="Currency 4" xfId="382"/>
    <cellStyle name="Currency 5" xfId="773"/>
    <cellStyle name="Currency0" xfId="383"/>
    <cellStyle name="D4_B8B1_005004B79812_.wvu.PrintTitlest" xfId="384"/>
    <cellStyle name="Date" xfId="385"/>
    <cellStyle name="Emphasis 1" xfId="92"/>
    <cellStyle name="Emphasis 2" xfId="93"/>
    <cellStyle name="Emphasis 3" xfId="94"/>
    <cellStyle name="Entered" xfId="386"/>
    <cellStyle name="Euro" xfId="95"/>
    <cellStyle name="Euro 2" xfId="638"/>
    <cellStyle name="Fixed" xfId="387"/>
    <cellStyle name="fred" xfId="96"/>
    <cellStyle name="fred 2" xfId="639"/>
    <cellStyle name="Fred%" xfId="97"/>
    <cellStyle name="Fred% 2" xfId="640"/>
    <cellStyle name="Gilsans" xfId="388"/>
    <cellStyle name="Gilsansl" xfId="389"/>
    <cellStyle name="Good 2" xfId="98"/>
    <cellStyle name="Grey" xfId="390"/>
    <cellStyle name="Header1" xfId="99"/>
    <cellStyle name="Header2" xfId="100"/>
    <cellStyle name="Heading 1 2" xfId="101"/>
    <cellStyle name="Heading 1 3" xfId="391"/>
    <cellStyle name="Heading 2 2" xfId="102"/>
    <cellStyle name="Heading 2 3" xfId="392"/>
    <cellStyle name="Heading 3 2" xfId="103"/>
    <cellStyle name="Heading 3 3" xfId="393"/>
    <cellStyle name="Heading 4 2" xfId="394"/>
    <cellStyle name="Heading 4 3" xfId="395"/>
    <cellStyle name="Heading 4 4" xfId="396"/>
    <cellStyle name="Heading 4_PAL Metering expenditure templates - iter1v1" xfId="306"/>
    <cellStyle name="Heading(4)" xfId="397"/>
    <cellStyle name="Heading2" xfId="398"/>
    <cellStyle name="Hyperlink" xfId="4" builtinId="8"/>
    <cellStyle name="Hyperlink 2" xfId="309"/>
    <cellStyle name="Hyperlink 2 2" xfId="511"/>
    <cellStyle name="Hyperlink 3" xfId="641"/>
    <cellStyle name="Hyperlink Arrow" xfId="104"/>
    <cellStyle name="Hyperlink Text" xfId="105"/>
    <cellStyle name="Hyperlink Text 2" xfId="642"/>
    <cellStyle name="Hyperlink_PAL Metering expenditure templates - iter1v1" xfId="305"/>
    <cellStyle name="import" xfId="752"/>
    <cellStyle name="import%" xfId="753"/>
    <cellStyle name="import_ICRC Electricity model 1-1  (1 Feb 2003) " xfId="754"/>
    <cellStyle name="Input $" xfId="399"/>
    <cellStyle name="Input %" xfId="400"/>
    <cellStyle name="Input [yellow]" xfId="401"/>
    <cellStyle name="Input 2" xfId="106"/>
    <cellStyle name="Input text" xfId="402"/>
    <cellStyle name="Input1" xfId="403"/>
    <cellStyle name="Input1%" xfId="755"/>
    <cellStyle name="Input1_ICRC Electricity model 1-1  (1 Feb 2003) " xfId="756"/>
    <cellStyle name="Input1default" xfId="757"/>
    <cellStyle name="Input1default%" xfId="758"/>
    <cellStyle name="Input2" xfId="307"/>
    <cellStyle name="Input2 2" xfId="404"/>
    <cellStyle name="Input2_PAL network expenditure template iter1v1" xfId="405"/>
    <cellStyle name="Input3" xfId="406"/>
    <cellStyle name="InputArea" xfId="407"/>
    <cellStyle name="InputAreaDotted" xfId="408"/>
    <cellStyle name="InputCell" xfId="759"/>
    <cellStyle name="Inputs2" xfId="409"/>
    <cellStyle name="key result" xfId="760"/>
    <cellStyle name="Komma_HWL BudgetSummary 2004 HWL retrieve Cons 031014" xfId="410"/>
    <cellStyle name="left" xfId="411"/>
    <cellStyle name="Lines" xfId="412"/>
    <cellStyle name="Linked Cell 2" xfId="107"/>
    <cellStyle name="Local import" xfId="761"/>
    <cellStyle name="Local import %" xfId="762"/>
    <cellStyle name="Lookup Table Heading" xfId="413"/>
    <cellStyle name="Lookup Table Label" xfId="414"/>
    <cellStyle name="Lookup Table Number" xfId="415"/>
    <cellStyle name="Milliers [0]_laroux" xfId="416"/>
    <cellStyle name="Milliers_laroux" xfId="417"/>
    <cellStyle name="Mine" xfId="418"/>
    <cellStyle name="Model Name" xfId="419"/>
    <cellStyle name="Monétaire [0]_laroux" xfId="420"/>
    <cellStyle name="Monétaire_laroux" xfId="421"/>
    <cellStyle name="Neutral 2" xfId="108"/>
    <cellStyle name="Non crit Input 0.0" xfId="422"/>
    <cellStyle name="NonInputCell" xfId="763"/>
    <cellStyle name="Normal" xfId="0" builtinId="0"/>
    <cellStyle name="Normal - Style1" xfId="109"/>
    <cellStyle name="Normal 10" xfId="110"/>
    <cellStyle name="Normal 100" xfId="643"/>
    <cellStyle name="Normal 101" xfId="644"/>
    <cellStyle name="Normal 102" xfId="645"/>
    <cellStyle name="Normal 103" xfId="646"/>
    <cellStyle name="Normal 104" xfId="647"/>
    <cellStyle name="Normal 105" xfId="648"/>
    <cellStyle name="Normal 106" xfId="649"/>
    <cellStyle name="Normal 107" xfId="650"/>
    <cellStyle name="Normal 108" xfId="651"/>
    <cellStyle name="Normal 109" xfId="652"/>
    <cellStyle name="Normal 11" xfId="111"/>
    <cellStyle name="Normal 110" xfId="653"/>
    <cellStyle name="Normal 111" xfId="654"/>
    <cellStyle name="Normal 112" xfId="655"/>
    <cellStyle name="Normal 113" xfId="656"/>
    <cellStyle name="Normal 114" xfId="725"/>
    <cellStyle name="Normal 12" xfId="112"/>
    <cellStyle name="Normal 13" xfId="113"/>
    <cellStyle name="Normal 13 2" xfId="764"/>
    <cellStyle name="Normal 14" xfId="114"/>
    <cellStyle name="Normal 15" xfId="115"/>
    <cellStyle name="Normal 16" xfId="116"/>
    <cellStyle name="Normal 17" xfId="117"/>
    <cellStyle name="Normal 18" xfId="118"/>
    <cellStyle name="Normal 19" xfId="119"/>
    <cellStyle name="Normal 2" xfId="3"/>
    <cellStyle name="Normal 2 2" xfId="509"/>
    <cellStyle name="Normal 2 2 2" xfId="765"/>
    <cellStyle name="Normal 2 3" xfId="766"/>
    <cellStyle name="Normal 20" xfId="120"/>
    <cellStyle name="Normal 21" xfId="121"/>
    <cellStyle name="Normal 22" xfId="122"/>
    <cellStyle name="Normal 23" xfId="123"/>
    <cellStyle name="Normal 24" xfId="124"/>
    <cellStyle name="Normal 25" xfId="125"/>
    <cellStyle name="Normal 26" xfId="126"/>
    <cellStyle name="Normal 27" xfId="127"/>
    <cellStyle name="Normal 28" xfId="128"/>
    <cellStyle name="Normal 29" xfId="302"/>
    <cellStyle name="Normal 29 2" xfId="771"/>
    <cellStyle name="Normal 3" xfId="129"/>
    <cellStyle name="Normal 3 2" xfId="310"/>
    <cellStyle name="Normal 3 5" xfId="767"/>
    <cellStyle name="Normal 30" xfId="311"/>
    <cellStyle name="Normal 31" xfId="657"/>
    <cellStyle name="Normal 32" xfId="130"/>
    <cellStyle name="Normal 33" xfId="131"/>
    <cellStyle name="Normal 34" xfId="132"/>
    <cellStyle name="Normal 35" xfId="133"/>
    <cellStyle name="Normal 36" xfId="134"/>
    <cellStyle name="Normal 37" xfId="135"/>
    <cellStyle name="Normal 38" xfId="136"/>
    <cellStyle name="Normal 39" xfId="137"/>
    <cellStyle name="Normal 4" xfId="138"/>
    <cellStyle name="Normal 40" xfId="139"/>
    <cellStyle name="Normal 41" xfId="140"/>
    <cellStyle name="Normal 42" xfId="141"/>
    <cellStyle name="Normal 43" xfId="142"/>
    <cellStyle name="Normal 44" xfId="658"/>
    <cellStyle name="Normal 45" xfId="143"/>
    <cellStyle name="Normal 46" xfId="144"/>
    <cellStyle name="Normal 47" xfId="145"/>
    <cellStyle name="Normal 48" xfId="146"/>
    <cellStyle name="Normal 49" xfId="147"/>
    <cellStyle name="Normal 5" xfId="148"/>
    <cellStyle name="Normal 50" xfId="149"/>
    <cellStyle name="Normal 51" xfId="150"/>
    <cellStyle name="Normal 52" xfId="151"/>
    <cellStyle name="Normal 53" xfId="152"/>
    <cellStyle name="Normal 54" xfId="153"/>
    <cellStyle name="Normal 55" xfId="154"/>
    <cellStyle name="Normal 56" xfId="155"/>
    <cellStyle name="Normal 57" xfId="156"/>
    <cellStyle name="Normal 58" xfId="157"/>
    <cellStyle name="Normal 59" xfId="158"/>
    <cellStyle name="Normal 6" xfId="159"/>
    <cellStyle name="Normal 60" xfId="160"/>
    <cellStyle name="Normal 61" xfId="161"/>
    <cellStyle name="Normal 62" xfId="162"/>
    <cellStyle name="Normal 63" xfId="163"/>
    <cellStyle name="Normal 64" xfId="164"/>
    <cellStyle name="Normal 65" xfId="165"/>
    <cellStyle name="Normal 66" xfId="166"/>
    <cellStyle name="Normal 67" xfId="167"/>
    <cellStyle name="Normal 68" xfId="168"/>
    <cellStyle name="Normal 69" xfId="169"/>
    <cellStyle name="Normal 7" xfId="170"/>
    <cellStyle name="Normal 70" xfId="171"/>
    <cellStyle name="Normal 71" xfId="172"/>
    <cellStyle name="Normal 72" xfId="173"/>
    <cellStyle name="Normal 73" xfId="174"/>
    <cellStyle name="Normal 74" xfId="175"/>
    <cellStyle name="Normal 75" xfId="176"/>
    <cellStyle name="Normal 76" xfId="177"/>
    <cellStyle name="Normal 77" xfId="178"/>
    <cellStyle name="Normal 78" xfId="179"/>
    <cellStyle name="Normal 79" xfId="180"/>
    <cellStyle name="Normal 8" xfId="181"/>
    <cellStyle name="Normal 8 2" xfId="768"/>
    <cellStyle name="Normal 80" xfId="182"/>
    <cellStyle name="Normal 81" xfId="183"/>
    <cellStyle name="Normal 82" xfId="184"/>
    <cellStyle name="Normal 83" xfId="185"/>
    <cellStyle name="Normal 84" xfId="186"/>
    <cellStyle name="Normal 85" xfId="659"/>
    <cellStyle name="Normal 86" xfId="660"/>
    <cellStyle name="Normal 87" xfId="661"/>
    <cellStyle name="Normal 88" xfId="662"/>
    <cellStyle name="Normal 89" xfId="663"/>
    <cellStyle name="Normal 9" xfId="187"/>
    <cellStyle name="Normal 90" xfId="664"/>
    <cellStyle name="Normal 91" xfId="665"/>
    <cellStyle name="Normal 92" xfId="666"/>
    <cellStyle name="Normal 93" xfId="667"/>
    <cellStyle name="Normal 94" xfId="668"/>
    <cellStyle name="Normal 95" xfId="669"/>
    <cellStyle name="Normal 96" xfId="670"/>
    <cellStyle name="Normal 97" xfId="671"/>
    <cellStyle name="Normal 98" xfId="672"/>
    <cellStyle name="Normal 99" xfId="673"/>
    <cellStyle name="Normal_PAL 2013 Budget &amp; Forecast Volumes Model VMay13YTD" xfId="308"/>
    <cellStyle name="Normal_PAL Metering expenditure templates - iter1v1" xfId="304"/>
    <cellStyle name="Normalny_3,4" xfId="423"/>
    <cellStyle name="Note 2" xfId="188"/>
    <cellStyle name="Note 3" xfId="189"/>
    <cellStyle name="Note 4" xfId="190"/>
    <cellStyle name="Note 5" xfId="674"/>
    <cellStyle name="Output 2" xfId="191"/>
    <cellStyle name="Output Amounts" xfId="424"/>
    <cellStyle name="Output Column Headings" xfId="425"/>
    <cellStyle name="Output Line Items" xfId="426"/>
    <cellStyle name="Output Report Heading" xfId="427"/>
    <cellStyle name="Output Report Title" xfId="428"/>
    <cellStyle name="Percent" xfId="1" builtinId="5"/>
    <cellStyle name="Percent [2]" xfId="429"/>
    <cellStyle name="Percent 2" xfId="303"/>
    <cellStyle name="Percent 3" xfId="430"/>
    <cellStyle name="Percent 3 4" xfId="769"/>
    <cellStyle name="Percentage" xfId="431"/>
    <cellStyle name="Period Title" xfId="432"/>
    <cellStyle name="Pounds (0)" xfId="433"/>
    <cellStyle name="PSChar" xfId="192"/>
    <cellStyle name="PSChar 2" xfId="675"/>
    <cellStyle name="PSDate" xfId="193"/>
    <cellStyle name="PSDate 2" xfId="676"/>
    <cellStyle name="PSDec" xfId="194"/>
    <cellStyle name="PSDec 2" xfId="677"/>
    <cellStyle name="PSDetail" xfId="434"/>
    <cellStyle name="PSHeading" xfId="195"/>
    <cellStyle name="PSHeading 2" xfId="678"/>
    <cellStyle name="PSInt" xfId="435"/>
    <cellStyle name="PSSpacer" xfId="196"/>
    <cellStyle name="PSSpacer 2" xfId="679"/>
    <cellStyle name="Ratio" xfId="436"/>
    <cellStyle name="RevList" xfId="437"/>
    <cellStyle name="Right Currency" xfId="438"/>
    <cellStyle name="Right Date" xfId="439"/>
    <cellStyle name="Right Multiple" xfId="440"/>
    <cellStyle name="Right Number" xfId="441"/>
    <cellStyle name="Right Percentage" xfId="442"/>
    <cellStyle name="Right Year" xfId="443"/>
    <cellStyle name="RIN_TB2" xfId="770"/>
    <cellStyle name="SAPBEXaggData" xfId="197"/>
    <cellStyle name="SAPBEXaggData 2" xfId="198"/>
    <cellStyle name="SAPBEXaggData_2009-12 Comms actuals " xfId="199"/>
    <cellStyle name="SAPBEXaggDataEmph" xfId="200"/>
    <cellStyle name="SAPBEXaggDataEmph 2" xfId="201"/>
    <cellStyle name="SAPBEXaggDataEmph_PAL Graphs" xfId="680"/>
    <cellStyle name="SAPBEXaggItem" xfId="202"/>
    <cellStyle name="SAPBEXaggItem 2" xfId="203"/>
    <cellStyle name="SAPBEXaggItem_2009-12 Comms actuals " xfId="204"/>
    <cellStyle name="SAPBEXaggItemX" xfId="205"/>
    <cellStyle name="SAPBEXaggItemX 2" xfId="206"/>
    <cellStyle name="SAPBEXaggItemX_PAL Graphs" xfId="681"/>
    <cellStyle name="SAPBEXchaText" xfId="207"/>
    <cellStyle name="SAPBEXchaText 2" xfId="208"/>
    <cellStyle name="SAPBEXchaText_2009-12 Comms actuals " xfId="209"/>
    <cellStyle name="SAPBEXchaText_AMI proposed unit costs" xfId="312"/>
    <cellStyle name="SAPBEXexcBad7" xfId="210"/>
    <cellStyle name="SAPBEXexcBad7 2" xfId="211"/>
    <cellStyle name="SAPBEXexcBad7_PAL Graphs" xfId="682"/>
    <cellStyle name="SAPBEXexcBad8" xfId="212"/>
    <cellStyle name="SAPBEXexcBad8 2" xfId="213"/>
    <cellStyle name="SAPBEXexcBad8_PAL Graphs" xfId="683"/>
    <cellStyle name="SAPBEXexcBad9" xfId="214"/>
    <cellStyle name="SAPBEXexcBad9 2" xfId="215"/>
    <cellStyle name="SAPBEXexcBad9_PAL Graphs" xfId="684"/>
    <cellStyle name="SAPBEXexcCritical4" xfId="216"/>
    <cellStyle name="SAPBEXexcCritical4 2" xfId="217"/>
    <cellStyle name="SAPBEXexcCritical4_PAL Graphs" xfId="685"/>
    <cellStyle name="SAPBEXexcCritical5" xfId="218"/>
    <cellStyle name="SAPBEXexcCritical5 2" xfId="219"/>
    <cellStyle name="SAPBEXexcCritical5_PAL Graphs" xfId="686"/>
    <cellStyle name="SAPBEXexcCritical6" xfId="220"/>
    <cellStyle name="SAPBEXexcCritical6 2" xfId="221"/>
    <cellStyle name="SAPBEXexcCritical6_PAL Graphs" xfId="687"/>
    <cellStyle name="SAPBEXexcGood1" xfId="222"/>
    <cellStyle name="SAPBEXexcGood1 2" xfId="223"/>
    <cellStyle name="SAPBEXexcGood1_PAL Graphs" xfId="688"/>
    <cellStyle name="SAPBEXexcGood2" xfId="224"/>
    <cellStyle name="SAPBEXexcGood2 2" xfId="225"/>
    <cellStyle name="SAPBEXexcGood2_PAL Graphs" xfId="689"/>
    <cellStyle name="SAPBEXexcGood3" xfId="226"/>
    <cellStyle name="SAPBEXexcGood3 2" xfId="227"/>
    <cellStyle name="SAPBEXexcGood3_PAL Graphs" xfId="690"/>
    <cellStyle name="SAPBEXfilterDrill" xfId="228"/>
    <cellStyle name="SAPBEXfilterDrill 2" xfId="229"/>
    <cellStyle name="SAPBEXfilterDrill_PAL Graphs" xfId="691"/>
    <cellStyle name="SAPBEXfilterItem" xfId="230"/>
    <cellStyle name="SAPBEXfilterItem 2" xfId="231"/>
    <cellStyle name="SAPBEXfilterItem 3" xfId="232"/>
    <cellStyle name="SAPBEXfilterItem_PAL Graphs" xfId="692"/>
    <cellStyle name="SAPBEXfilterText" xfId="233"/>
    <cellStyle name="SAPBEXfilterText 2" xfId="234"/>
    <cellStyle name="SAPBEXfilterText 3" xfId="235"/>
    <cellStyle name="SAPBEXfilterText_PAL Graphs" xfId="693"/>
    <cellStyle name="SAPBEXformats" xfId="236"/>
    <cellStyle name="SAPBEXformats 2" xfId="237"/>
    <cellStyle name="SAPBEXformats_2009-12 Comms actuals " xfId="238"/>
    <cellStyle name="SAPBEXheaderItem" xfId="239"/>
    <cellStyle name="SAPBEXheaderItem 2" xfId="240"/>
    <cellStyle name="SAPBEXheaderItem 3" xfId="694"/>
    <cellStyle name="SAPBEXheaderItem 4" xfId="695"/>
    <cellStyle name="SAPBEXheaderItem_PAL Graphs" xfId="696"/>
    <cellStyle name="SAPBEXheaderText" xfId="241"/>
    <cellStyle name="SAPBEXheaderText 2" xfId="242"/>
    <cellStyle name="SAPBEXheaderText 3" xfId="697"/>
    <cellStyle name="SAPBEXheaderText 4" xfId="698"/>
    <cellStyle name="SAPBEXheaderText_PAL Graphs" xfId="699"/>
    <cellStyle name="SAPBEXHLevel0" xfId="243"/>
    <cellStyle name="SAPBEXHLevel0 2" xfId="244"/>
    <cellStyle name="SAPBEXHLevel0 3" xfId="700"/>
    <cellStyle name="SAPBEXHLevel0_F0" xfId="701"/>
    <cellStyle name="SAPBEXHLevel0X" xfId="245"/>
    <cellStyle name="SAPBEXHLevel0X 2" xfId="246"/>
    <cellStyle name="SAPBEXHLevel0X 3" xfId="247"/>
    <cellStyle name="SAPBEXHLevel0X 4" xfId="248"/>
    <cellStyle name="SAPBEXHLevel0X 5" xfId="702"/>
    <cellStyle name="SAPBEXHLevel0X_2009-12 Comms actuals " xfId="249"/>
    <cellStyle name="SAPBEXHLevel1" xfId="250"/>
    <cellStyle name="SAPBEXHLevel1 2" xfId="251"/>
    <cellStyle name="SAPBEXHLevel1 3" xfId="703"/>
    <cellStyle name="SAPBEXHLevel1_PAL Graphs" xfId="704"/>
    <cellStyle name="SAPBEXHLevel1X" xfId="252"/>
    <cellStyle name="SAPBEXHLevel1X 2" xfId="253"/>
    <cellStyle name="SAPBEXHLevel1X 3" xfId="254"/>
    <cellStyle name="SAPBEXHLevel1X 4" xfId="255"/>
    <cellStyle name="SAPBEXHLevel1X 5" xfId="705"/>
    <cellStyle name="SAPBEXHLevel1X_2009-12 Comms actuals " xfId="256"/>
    <cellStyle name="SAPBEXHLevel2" xfId="257"/>
    <cellStyle name="SAPBEXHLevel2 2" xfId="258"/>
    <cellStyle name="SAPBEXHLevel2 3" xfId="706"/>
    <cellStyle name="SAPBEXHLevel2_PAL Graphs" xfId="707"/>
    <cellStyle name="SAPBEXHLevel2X" xfId="259"/>
    <cellStyle name="SAPBEXHLevel2X 2" xfId="260"/>
    <cellStyle name="SAPBEXHLevel2X 3" xfId="261"/>
    <cellStyle name="SAPBEXHLevel2X 4" xfId="262"/>
    <cellStyle name="SAPBEXHLevel2X 5" xfId="708"/>
    <cellStyle name="SAPBEXHLevel2X_PAL Graphs" xfId="709"/>
    <cellStyle name="SAPBEXHLevel3" xfId="263"/>
    <cellStyle name="SAPBEXHLevel3 2" xfId="264"/>
    <cellStyle name="SAPBEXHLevel3 3" xfId="710"/>
    <cellStyle name="SAPBEXHLevel3_PAL Graphs" xfId="711"/>
    <cellStyle name="SAPBEXHLevel3X" xfId="265"/>
    <cellStyle name="SAPBEXHLevel3X 2" xfId="266"/>
    <cellStyle name="SAPBEXHLevel3X 3" xfId="267"/>
    <cellStyle name="SAPBEXHLevel3X 4" xfId="268"/>
    <cellStyle name="SAPBEXHLevel3X 5" xfId="712"/>
    <cellStyle name="SAPBEXHLevel3X_PAL Graphs" xfId="713"/>
    <cellStyle name="SAPBEXinputData" xfId="269"/>
    <cellStyle name="SAPBEXinputData 2" xfId="270"/>
    <cellStyle name="SAPBEXinputData 3" xfId="271"/>
    <cellStyle name="SAPBEXItemHeader" xfId="272"/>
    <cellStyle name="SAPBEXresData" xfId="273"/>
    <cellStyle name="SAPBEXresData 2" xfId="274"/>
    <cellStyle name="SAPBEXresData_PAL Graphs" xfId="714"/>
    <cellStyle name="SAPBEXresDataEmph" xfId="275"/>
    <cellStyle name="SAPBEXresDataEmph 2" xfId="276"/>
    <cellStyle name="SAPBEXresDataEmph_PAL Graphs" xfId="715"/>
    <cellStyle name="SAPBEXresItem" xfId="277"/>
    <cellStyle name="SAPBEXresItem 2" xfId="278"/>
    <cellStyle name="SAPBEXresItem_PAL Graphs" xfId="716"/>
    <cellStyle name="SAPBEXresItemX" xfId="279"/>
    <cellStyle name="SAPBEXresItemX 2" xfId="280"/>
    <cellStyle name="SAPBEXresItemX_PAL Graphs" xfId="717"/>
    <cellStyle name="SAPBEXstdData" xfId="281"/>
    <cellStyle name="SAPBEXstdData 2" xfId="282"/>
    <cellStyle name="SAPBEXstdData_2009-12 Comms actuals " xfId="283"/>
    <cellStyle name="SAPBEXstdDataEmph" xfId="284"/>
    <cellStyle name="SAPBEXstdDataEmph 2" xfId="285"/>
    <cellStyle name="SAPBEXstdDataEmph_PAL Graphs" xfId="718"/>
    <cellStyle name="SAPBEXstdItem" xfId="286"/>
    <cellStyle name="SAPBEXstdItem 2" xfId="287"/>
    <cellStyle name="SAPBEXstdItem_2009-12 Comms actuals " xfId="288"/>
    <cellStyle name="SAPBEXstdItemX" xfId="289"/>
    <cellStyle name="SAPBEXstdItemX 2" xfId="290"/>
    <cellStyle name="SAPBEXstdItemX_PAL Graphs" xfId="719"/>
    <cellStyle name="SAPBEXtitle" xfId="291"/>
    <cellStyle name="SAPBEXtitle 2" xfId="292"/>
    <cellStyle name="SAPBEXtitle 3" xfId="720"/>
    <cellStyle name="SAPBEXtitle_PAL Graphs" xfId="721"/>
    <cellStyle name="SAPBEXunassignedItem" xfId="293"/>
    <cellStyle name="SAPBEXunassignedItem 2" xfId="294"/>
    <cellStyle name="SAPBEXunassignedItem_PAL Graphs" xfId="722"/>
    <cellStyle name="SAPBEXundefined" xfId="295"/>
    <cellStyle name="SAPBEXundefined 2" xfId="296"/>
    <cellStyle name="SAPBEXundefined_PAL Graphs" xfId="723"/>
    <cellStyle name="SAPError" xfId="444"/>
    <cellStyle name="SAPKey" xfId="445"/>
    <cellStyle name="SAPLocked" xfId="446"/>
    <cellStyle name="SAPOutput" xfId="447"/>
    <cellStyle name="SAPSpace" xfId="448"/>
    <cellStyle name="SAPText" xfId="449"/>
    <cellStyle name="SAPUnLocked" xfId="450"/>
    <cellStyle name="Section Number" xfId="451"/>
    <cellStyle name="SEM-BPS-data" xfId="452"/>
    <cellStyle name="SEM-BPS-headdata" xfId="453"/>
    <cellStyle name="SEM-BPS-headkey" xfId="454"/>
    <cellStyle name="SEM-BPS-key" xfId="455"/>
    <cellStyle name="Sheet Title" xfId="297"/>
    <cellStyle name="Special" xfId="298"/>
    <cellStyle name="Special 2" xfId="510"/>
    <cellStyle name="Standaard_HWL BudgetSummary 2004 HWL retrieve Cons 031014" xfId="456"/>
    <cellStyle name="StaticText" xfId="457"/>
    <cellStyle name="Std_%" xfId="458"/>
    <cellStyle name="Style 1" xfId="299"/>
    <cellStyle name="Style 1 2" xfId="724"/>
    <cellStyle name="Style 2" xfId="459"/>
    <cellStyle name="Style2" xfId="460"/>
    <cellStyle name="Style3" xfId="461"/>
    <cellStyle name="Style4" xfId="462"/>
    <cellStyle name="Style5" xfId="463"/>
    <cellStyle name="Subtotal" xfId="464"/>
    <cellStyle name="Table Head Green" xfId="465"/>
    <cellStyle name="Table Head_pldt" xfId="466"/>
    <cellStyle name="Table Source" xfId="467"/>
    <cellStyle name="Table Units" xfId="468"/>
    <cellStyle name="TableLvl2" xfId="726"/>
    <cellStyle name="TableLvl3" xfId="727"/>
    <cellStyle name="Text" xfId="469"/>
    <cellStyle name="Text 2" xfId="470"/>
    <cellStyle name="Text Head 1" xfId="471"/>
    <cellStyle name="Text Head 2" xfId="472"/>
    <cellStyle name="Text Indent 2" xfId="473"/>
    <cellStyle name="Theirs" xfId="474"/>
    <cellStyle name="Tim" xfId="475"/>
    <cellStyle name="TOC 1" xfId="476"/>
    <cellStyle name="TOC 2" xfId="477"/>
    <cellStyle name="TOC 3" xfId="478"/>
    <cellStyle name="Total 2" xfId="300"/>
    <cellStyle name="tpaid capitalisation" xfId="479"/>
    <cellStyle name="two" xfId="480"/>
    <cellStyle name="UNITS" xfId="481"/>
    <cellStyle name="Warning Text 2" xfId="301"/>
    <cellStyle name="whole" xfId="482"/>
    <cellStyle name="Word_Formula" xfId="483"/>
    <cellStyle name="wrap" xfId="484"/>
    <cellStyle name="year" xfId="485"/>
    <cellStyle name="_934" xfId="486"/>
    <cellStyle name="표준_2008 Budget Summary" xfId="487"/>
    <cellStyle name="一般_2 Individual BU" xfId="488"/>
    <cellStyle name="千位分隔[0]_2000sales" xfId="489"/>
    <cellStyle name="千位分隔_2000sales" xfId="490"/>
    <cellStyle name="千分位_Budget summary 2007-2011 (Aqua Tower)" xfId="491"/>
    <cellStyle name="后继超级链接_2001SALES" xfId="492"/>
    <cellStyle name="常规_2000sales" xfId="493"/>
    <cellStyle name="桁区切り [0.]" xfId="494"/>
    <cellStyle name="桁区切り [0.0]" xfId="495"/>
    <cellStyle name="桁区切り [0.00]_laroux" xfId="496"/>
    <cellStyle name="桁区切り_laroux" xfId="497"/>
    <cellStyle name="桁区切り0.0" xfId="498"/>
    <cellStyle name="標準_BSD-Academic" xfId="499"/>
    <cellStyle name="貨幣[0]_BJV" xfId="500"/>
    <cellStyle name="货币[0]_2000sales" xfId="501"/>
    <cellStyle name="货币_2000sales" xfId="502"/>
    <cellStyle name="超级链接_2001SALES" xfId="503"/>
    <cellStyle name="通貨 [0.00]_BSD-Academic" xfId="504"/>
    <cellStyle name="通貨_BSD-Academic" xfId="505"/>
    <cellStyle name="隨後的超連結_loyalty scheme impact WTC 16 sept 2004" xfId="506"/>
  </cellStyles>
  <dxfs count="0"/>
  <tableStyles count="0" defaultTableStyle="TableStyleMedium2" defaultPivotStyle="PivotStyleLight16"/>
  <colors>
    <mruColors>
      <color rgb="FF006600"/>
      <color rgb="FF99CCFF"/>
      <color rgb="FF0000FF"/>
      <color rgb="FFFFFF99"/>
      <color rgb="FFCCFF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325211</xdr:colOff>
      <xdr:row>10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843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102544</xdr:colOff>
      <xdr:row>20</xdr:row>
      <xdr:rowOff>10650</xdr:rowOff>
    </xdr:from>
    <xdr:to>
      <xdr:col>7</xdr:col>
      <xdr:colOff>662278</xdr:colOff>
      <xdr:row>23</xdr:row>
      <xdr:rowOff>138956</xdr:rowOff>
    </xdr:to>
    <xdr:sp macro="" textlink="'CP Calc'!A2">
      <xdr:nvSpPr>
        <xdr:cNvPr id="4" name="Rectangle 3"/>
        <xdr:cNvSpPr>
          <a:spLocks noChangeArrowheads="1"/>
        </xdr:cNvSpPr>
      </xdr:nvSpPr>
      <xdr:spPr bwMode="auto">
        <a:xfrm>
          <a:off x="3811691" y="3361209"/>
          <a:ext cx="1243293" cy="5989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141779DC-09E9-4564-96FD-077C81575829}" type="TxLink">
            <a:rPr lang="en-US" sz="1050" b="0" i="0" u="none" strike="noStrike" baseline="0">
              <a:solidFill>
                <a:srgbClr val="FFFFFF"/>
              </a:solidFill>
              <a:latin typeface="Arial"/>
              <a:cs typeface="Arial"/>
            </a:rPr>
            <a:pPr algn="ctr" rtl="0">
              <a:defRPr sz="1000"/>
            </a:pPr>
            <a:t>CP Calc</a:t>
          </a:fld>
          <a:endParaRPr lang="en-AU" sz="5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208769</xdr:colOff>
      <xdr:row>20</xdr:row>
      <xdr:rowOff>7845</xdr:rowOff>
    </xdr:from>
    <xdr:to>
      <xdr:col>5</xdr:col>
      <xdr:colOff>84945</xdr:colOff>
      <xdr:row>23</xdr:row>
      <xdr:rowOff>136153</xdr:rowOff>
    </xdr:to>
    <xdr:sp macro="" textlink="Inputs!A2">
      <xdr:nvSpPr>
        <xdr:cNvPr id="66" name="Rectangle 65"/>
        <xdr:cNvSpPr>
          <a:spLocks noChangeArrowheads="1"/>
        </xdr:cNvSpPr>
      </xdr:nvSpPr>
      <xdr:spPr bwMode="auto">
        <a:xfrm>
          <a:off x="1867240" y="3358404"/>
          <a:ext cx="1243293" cy="598955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70520553-01A6-4DC7-9664-0748744AD8EB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Inputs</a:t>
          </a:fld>
          <a:endParaRPr lang="en-AU" sz="7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84945</xdr:colOff>
      <xdr:row>21</xdr:row>
      <xdr:rowOff>150441</xdr:rowOff>
    </xdr:from>
    <xdr:to>
      <xdr:col>6</xdr:col>
      <xdr:colOff>102544</xdr:colOff>
      <xdr:row>21</xdr:row>
      <xdr:rowOff>153245</xdr:rowOff>
    </xdr:to>
    <xdr:cxnSp macro="">
      <xdr:nvCxnSpPr>
        <xdr:cNvPr id="67" name="AutoShape 6"/>
        <xdr:cNvCxnSpPr>
          <a:cxnSpLocks noChangeShapeType="1"/>
          <a:stCxn id="66" idx="3"/>
          <a:endCxn id="4" idx="1"/>
        </xdr:cNvCxnSpPr>
      </xdr:nvCxnSpPr>
      <xdr:spPr bwMode="auto">
        <a:xfrm>
          <a:off x="3110533" y="3657882"/>
          <a:ext cx="701158" cy="280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675641</xdr:colOff>
      <xdr:row>15</xdr:row>
      <xdr:rowOff>22472</xdr:rowOff>
    </xdr:from>
    <xdr:to>
      <xdr:col>11</xdr:col>
      <xdr:colOff>551818</xdr:colOff>
      <xdr:row>18</xdr:row>
      <xdr:rowOff>150778</xdr:rowOff>
    </xdr:to>
    <xdr:sp macro="" textlink="'CP Capex Vols'!A2">
      <xdr:nvSpPr>
        <xdr:cNvPr id="92" name="Rectangle 91"/>
        <xdr:cNvSpPr>
          <a:spLocks noChangeArrowheads="1"/>
        </xdr:cNvSpPr>
      </xdr:nvSpPr>
      <xdr:spPr bwMode="auto">
        <a:xfrm>
          <a:off x="6435465" y="2588619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C2EDC844-3F5E-4A5C-9CAD-7955D7EF14D6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CP Capex Vols</a:t>
          </a:fld>
          <a:endParaRPr lang="en-AU" sz="7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424619</xdr:colOff>
      <xdr:row>8</xdr:row>
      <xdr:rowOff>130047</xdr:rowOff>
    </xdr:from>
    <xdr:to>
      <xdr:col>9</xdr:col>
      <xdr:colOff>300795</xdr:colOff>
      <xdr:row>12</xdr:row>
      <xdr:rowOff>101471</xdr:rowOff>
    </xdr:to>
    <xdr:sp macro="" textlink="Check!A2">
      <xdr:nvSpPr>
        <xdr:cNvPr id="33" name="Rectangle 32"/>
        <xdr:cNvSpPr>
          <a:spLocks noChangeArrowheads="1"/>
        </xdr:cNvSpPr>
      </xdr:nvSpPr>
      <xdr:spPr bwMode="auto">
        <a:xfrm>
          <a:off x="4817325" y="1598018"/>
          <a:ext cx="1243294" cy="598953"/>
        </a:xfrm>
        <a:prstGeom prst="rect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A819FFAC-47EB-4465-BB1F-52E77EBF51F5}" type="TxLink"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pPr algn="ctr" rtl="0">
              <a:defRPr sz="1000"/>
            </a:pPr>
            <a:t>Check</a:t>
          </a:fld>
          <a:endParaRPr lang="en-AU" sz="7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672360</xdr:colOff>
      <xdr:row>20</xdr:row>
      <xdr:rowOff>11206</xdr:rowOff>
    </xdr:from>
    <xdr:to>
      <xdr:col>11</xdr:col>
      <xdr:colOff>548537</xdr:colOff>
      <xdr:row>23</xdr:row>
      <xdr:rowOff>139512</xdr:rowOff>
    </xdr:to>
    <xdr:sp macro="" textlink="'CP PTRM Vols'!A2">
      <xdr:nvSpPr>
        <xdr:cNvPr id="9" name="Rectangle 8"/>
        <xdr:cNvSpPr>
          <a:spLocks noChangeArrowheads="1"/>
        </xdr:cNvSpPr>
      </xdr:nvSpPr>
      <xdr:spPr bwMode="auto">
        <a:xfrm>
          <a:off x="6432184" y="3361765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5426BA9E-8CCB-49F3-91B3-1DF85E9EBB66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PTRM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672360</xdr:colOff>
      <xdr:row>24</xdr:row>
      <xdr:rowOff>145677</xdr:rowOff>
    </xdr:from>
    <xdr:to>
      <xdr:col>11</xdr:col>
      <xdr:colOff>548537</xdr:colOff>
      <xdr:row>28</xdr:row>
      <xdr:rowOff>117100</xdr:rowOff>
    </xdr:to>
    <xdr:sp macro="" textlink="'CP Exit Fee Vols'!A2">
      <xdr:nvSpPr>
        <xdr:cNvPr id="10" name="Rectangle 9"/>
        <xdr:cNvSpPr>
          <a:spLocks noChangeArrowheads="1"/>
        </xdr:cNvSpPr>
      </xdr:nvSpPr>
      <xdr:spPr bwMode="auto">
        <a:xfrm>
          <a:off x="6432184" y="4123765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2BF68051-8DB6-46C2-9C1E-096C197ED373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Exit Fee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662278</xdr:colOff>
      <xdr:row>17</xdr:row>
      <xdr:rowOff>8184</xdr:rowOff>
    </xdr:from>
    <xdr:to>
      <xdr:col>9</xdr:col>
      <xdr:colOff>675641</xdr:colOff>
      <xdr:row>21</xdr:row>
      <xdr:rowOff>153245</xdr:rowOff>
    </xdr:to>
    <xdr:cxnSp macro="">
      <xdr:nvCxnSpPr>
        <xdr:cNvPr id="12" name="AutoShape 6"/>
        <xdr:cNvCxnSpPr>
          <a:cxnSpLocks noChangeShapeType="1"/>
          <a:stCxn id="4" idx="3"/>
          <a:endCxn id="92" idx="1"/>
        </xdr:cNvCxnSpPr>
      </xdr:nvCxnSpPr>
      <xdr:spPr bwMode="auto">
        <a:xfrm flipV="1">
          <a:off x="5054984" y="2888096"/>
          <a:ext cx="1380481" cy="77259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153245</xdr:rowOff>
    </xdr:from>
    <xdr:to>
      <xdr:col>9</xdr:col>
      <xdr:colOff>672360</xdr:colOff>
      <xdr:row>21</xdr:row>
      <xdr:rowOff>153801</xdr:rowOff>
    </xdr:to>
    <xdr:cxnSp macro="">
      <xdr:nvCxnSpPr>
        <xdr:cNvPr id="15" name="AutoShape 6"/>
        <xdr:cNvCxnSpPr>
          <a:cxnSpLocks noChangeShapeType="1"/>
          <a:stCxn id="4" idx="3"/>
          <a:endCxn id="9" idx="1"/>
        </xdr:cNvCxnSpPr>
      </xdr:nvCxnSpPr>
      <xdr:spPr bwMode="auto">
        <a:xfrm>
          <a:off x="5054984" y="3660686"/>
          <a:ext cx="1377200" cy="55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153245</xdr:rowOff>
    </xdr:from>
    <xdr:to>
      <xdr:col>9</xdr:col>
      <xdr:colOff>672360</xdr:colOff>
      <xdr:row>26</xdr:row>
      <xdr:rowOff>131389</xdr:rowOff>
    </xdr:to>
    <xdr:cxnSp macro="">
      <xdr:nvCxnSpPr>
        <xdr:cNvPr id="18" name="AutoShape 6"/>
        <xdr:cNvCxnSpPr>
          <a:cxnSpLocks noChangeShapeType="1"/>
          <a:stCxn id="4" idx="3"/>
          <a:endCxn id="10" idx="1"/>
        </xdr:cNvCxnSpPr>
      </xdr:nvCxnSpPr>
      <xdr:spPr bwMode="auto">
        <a:xfrm>
          <a:off x="5054984" y="3660686"/>
          <a:ext cx="1377200" cy="76255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358586</xdr:colOff>
      <xdr:row>12</xdr:row>
      <xdr:rowOff>101471</xdr:rowOff>
    </xdr:from>
    <xdr:to>
      <xdr:col>8</xdr:col>
      <xdr:colOff>362707</xdr:colOff>
      <xdr:row>22</xdr:row>
      <xdr:rowOff>11205</xdr:rowOff>
    </xdr:to>
    <xdr:cxnSp macro="">
      <xdr:nvCxnSpPr>
        <xdr:cNvPr id="23" name="Straight Connector 22"/>
        <xdr:cNvCxnSpPr>
          <a:stCxn id="33" idx="2"/>
        </xdr:cNvCxnSpPr>
      </xdr:nvCxnSpPr>
      <xdr:spPr>
        <a:xfrm flipH="1">
          <a:off x="5434851" y="2196971"/>
          <a:ext cx="4121" cy="1478558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29</xdr:row>
      <xdr:rowOff>108857</xdr:rowOff>
    </xdr:from>
    <xdr:to>
      <xdr:col>11</xdr:col>
      <xdr:colOff>542927</xdr:colOff>
      <xdr:row>33</xdr:row>
      <xdr:rowOff>80280</xdr:rowOff>
    </xdr:to>
    <xdr:sp macro="" textlink="'CP ACS Vols'!A2">
      <xdr:nvSpPr>
        <xdr:cNvPr id="13" name="Rectangle 12"/>
        <xdr:cNvSpPr>
          <a:spLocks noChangeArrowheads="1"/>
        </xdr:cNvSpPr>
      </xdr:nvSpPr>
      <xdr:spPr bwMode="auto">
        <a:xfrm>
          <a:off x="6395357" y="5034643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3D86ADAA-C37B-4CBE-9A98-61A963768D93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ACS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666750</xdr:colOff>
      <xdr:row>34</xdr:row>
      <xdr:rowOff>40823</xdr:rowOff>
    </xdr:from>
    <xdr:to>
      <xdr:col>11</xdr:col>
      <xdr:colOff>542927</xdr:colOff>
      <xdr:row>38</xdr:row>
      <xdr:rowOff>12246</xdr:rowOff>
    </xdr:to>
    <xdr:sp macro="" textlink="'CP Opex Step Change Vols'!A2">
      <xdr:nvSpPr>
        <xdr:cNvPr id="14" name="Rectangle 13"/>
        <xdr:cNvSpPr>
          <a:spLocks noChangeArrowheads="1"/>
        </xdr:cNvSpPr>
      </xdr:nvSpPr>
      <xdr:spPr bwMode="auto">
        <a:xfrm>
          <a:off x="6395357" y="5783037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8BFD48D8-8ADB-4760-809F-DBFCA45C488D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Opex Step Change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669472</xdr:colOff>
      <xdr:row>38</xdr:row>
      <xdr:rowOff>138795</xdr:rowOff>
    </xdr:from>
    <xdr:to>
      <xdr:col>11</xdr:col>
      <xdr:colOff>545649</xdr:colOff>
      <xdr:row>42</xdr:row>
      <xdr:rowOff>110218</xdr:rowOff>
    </xdr:to>
    <xdr:sp macro="" textlink="'CP Reset RIN'!B2">
      <xdr:nvSpPr>
        <xdr:cNvPr id="17" name="Rectangle 16"/>
        <xdr:cNvSpPr>
          <a:spLocks noChangeArrowheads="1"/>
        </xdr:cNvSpPr>
      </xdr:nvSpPr>
      <xdr:spPr bwMode="auto">
        <a:xfrm>
          <a:off x="6398079" y="6534152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F044B73A-18DE-4D7E-ACCF-A7840EA30869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Reset RIN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662278</xdr:colOff>
      <xdr:row>21</xdr:row>
      <xdr:rowOff>156446</xdr:rowOff>
    </xdr:from>
    <xdr:to>
      <xdr:col>9</xdr:col>
      <xdr:colOff>666750</xdr:colOff>
      <xdr:row>31</xdr:row>
      <xdr:rowOff>94569</xdr:rowOff>
    </xdr:to>
    <xdr:cxnSp macro="">
      <xdr:nvCxnSpPr>
        <xdr:cNvPr id="19" name="AutoShape 6"/>
        <xdr:cNvCxnSpPr>
          <a:cxnSpLocks noChangeShapeType="1"/>
          <a:stCxn id="4" idx="3"/>
          <a:endCxn id="13" idx="1"/>
        </xdr:cNvCxnSpPr>
      </xdr:nvCxnSpPr>
      <xdr:spPr bwMode="auto">
        <a:xfrm>
          <a:off x="5030171" y="3775946"/>
          <a:ext cx="1365186" cy="157098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156446</xdr:rowOff>
    </xdr:from>
    <xdr:to>
      <xdr:col>9</xdr:col>
      <xdr:colOff>666750</xdr:colOff>
      <xdr:row>36</xdr:row>
      <xdr:rowOff>26534</xdr:rowOff>
    </xdr:to>
    <xdr:cxnSp macro="">
      <xdr:nvCxnSpPr>
        <xdr:cNvPr id="20" name="AutoShape 6"/>
        <xdr:cNvCxnSpPr>
          <a:cxnSpLocks noChangeShapeType="1"/>
          <a:stCxn id="4" idx="3"/>
          <a:endCxn id="14" idx="1"/>
        </xdr:cNvCxnSpPr>
      </xdr:nvCxnSpPr>
      <xdr:spPr bwMode="auto">
        <a:xfrm>
          <a:off x="5030171" y="3775946"/>
          <a:ext cx="1365186" cy="231937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156446</xdr:rowOff>
    </xdr:from>
    <xdr:to>
      <xdr:col>9</xdr:col>
      <xdr:colOff>669472</xdr:colOff>
      <xdr:row>40</xdr:row>
      <xdr:rowOff>124506</xdr:rowOff>
    </xdr:to>
    <xdr:cxnSp macro="">
      <xdr:nvCxnSpPr>
        <xdr:cNvPr id="22" name="AutoShape 6"/>
        <xdr:cNvCxnSpPr>
          <a:cxnSpLocks noChangeShapeType="1"/>
          <a:stCxn id="4" idx="3"/>
          <a:endCxn id="17" idx="1"/>
        </xdr:cNvCxnSpPr>
      </xdr:nvCxnSpPr>
      <xdr:spPr bwMode="auto">
        <a:xfrm>
          <a:off x="5030171" y="3775946"/>
          <a:ext cx="1367908" cy="3070489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</row>
        <row r="20">
          <cell r="C20" t="str">
            <v>Order type</v>
          </cell>
          <cell r="D20" t="str">
            <v/>
          </cell>
        </row>
        <row r="21">
          <cell r="C21" t="str">
            <v>Order</v>
          </cell>
          <cell r="D21" t="str">
            <v/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</row>
        <row r="23">
          <cell r="C23" t="str">
            <v>WBS (Function Code)</v>
          </cell>
          <cell r="D23" t="str">
            <v/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9"/>
  </sheetPr>
  <dimension ref="A1:S56"/>
  <sheetViews>
    <sheetView showGridLines="0" showRowColHeaders="0" zoomScale="70" workbookViewId="0">
      <selection activeCell="H24" sqref="H24"/>
    </sheetView>
  </sheetViews>
  <sheetFormatPr defaultRowHeight="12.75" customHeight="1" zeroHeight="1" outlineLevelRow="1"/>
  <cols>
    <col min="1" max="1" width="9" style="44"/>
    <col min="2" max="2" width="8.375" style="44" customWidth="1"/>
    <col min="3" max="3" width="5.5" style="44" customWidth="1"/>
    <col min="4" max="16384" width="9" style="44"/>
  </cols>
  <sheetData>
    <row r="1" spans="2:17" ht="18" customHeight="1"/>
    <row r="2" spans="2:17"/>
    <row r="3" spans="2:17"/>
    <row r="4" spans="2:17"/>
    <row r="5" spans="2:17"/>
    <row r="6" spans="2:17"/>
    <row r="7" spans="2:17"/>
    <row r="8" spans="2:17"/>
    <row r="9" spans="2:17"/>
    <row r="10" spans="2:17"/>
    <row r="11" spans="2:17"/>
    <row r="12" spans="2:17" ht="15.75">
      <c r="B12" s="45" t="s">
        <v>256</v>
      </c>
      <c r="P12" s="46" t="s">
        <v>24</v>
      </c>
      <c r="Q12" s="47" t="str">
        <f>+InfoClassification</f>
        <v>Internal Use Only</v>
      </c>
    </row>
    <row r="13" spans="2:17" ht="15.75">
      <c r="B13" s="45" t="str">
        <f>+A51</f>
        <v>Data Version</v>
      </c>
      <c r="E13" s="48">
        <f>+_LU_DataVersion</f>
        <v>1</v>
      </c>
    </row>
    <row r="14" spans="2:17" ht="15.75">
      <c r="B14" s="45" t="s">
        <v>25</v>
      </c>
      <c r="E14" s="48">
        <f>+_LU_Version</f>
        <v>1</v>
      </c>
    </row>
    <row r="15" spans="2:17"/>
    <row r="16" spans="2:17">
      <c r="B16" s="49" t="s">
        <v>26</v>
      </c>
      <c r="C16" s="50" t="s">
        <v>27</v>
      </c>
      <c r="D16" s="49" t="s">
        <v>28</v>
      </c>
    </row>
    <row r="17" spans="2:18">
      <c r="B17" s="49"/>
    </row>
    <row r="18" spans="2:18">
      <c r="B18" s="49" t="s">
        <v>29</v>
      </c>
    </row>
    <row r="19" spans="2:18">
      <c r="B19" s="49" t="s">
        <v>30</v>
      </c>
    </row>
    <row r="20" spans="2:18"/>
    <row r="21" spans="2:18"/>
    <row r="22" spans="2:18"/>
    <row r="23" spans="2:18"/>
    <row r="24" spans="2:18"/>
    <row r="25" spans="2:18"/>
    <row r="26" spans="2:18"/>
    <row r="27" spans="2:18"/>
    <row r="28" spans="2:18">
      <c r="J28" s="514"/>
      <c r="K28" s="514"/>
      <c r="L28" s="514"/>
      <c r="M28" s="514"/>
      <c r="N28" s="514"/>
      <c r="O28" s="514"/>
      <c r="P28" s="514"/>
      <c r="Q28" s="514"/>
      <c r="R28" s="514"/>
    </row>
    <row r="29" spans="2:18">
      <c r="J29" s="514"/>
      <c r="K29" s="514"/>
      <c r="L29" s="514"/>
      <c r="M29" s="514"/>
      <c r="N29" s="514"/>
      <c r="O29" s="514"/>
      <c r="P29" s="514"/>
      <c r="Q29" s="514"/>
      <c r="R29" s="514"/>
    </row>
    <row r="30" spans="2:18"/>
    <row r="31" spans="2:18"/>
    <row r="32" spans="2:18"/>
    <row r="33" spans="1:19" ht="15.75">
      <c r="D33" s="51"/>
    </row>
    <row r="34" spans="1:19"/>
    <row r="35" spans="1:19"/>
    <row r="36" spans="1:19" ht="13.5" thickBot="1"/>
    <row r="37" spans="1:19" ht="15">
      <c r="A37" s="52" t="s">
        <v>31</v>
      </c>
      <c r="B37" s="53"/>
      <c r="C37" s="53" t="s">
        <v>32</v>
      </c>
      <c r="D37" s="53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outlineLevel="1">
      <c r="A38" s="56" t="str">
        <f>B12</f>
        <v>CitiPower 2016-20 Price Reset - Metering Volumes Model</v>
      </c>
      <c r="B38" s="57"/>
      <c r="C38" s="57"/>
      <c r="D38" s="57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</row>
    <row r="39" spans="1:19" outlineLevel="1">
      <c r="A39" s="60" t="str">
        <f>"Version " &amp; _LU_Version</f>
        <v>Version 1</v>
      </c>
      <c r="B39" s="57"/>
      <c r="C39" s="57"/>
      <c r="D39" s="57"/>
      <c r="E39" s="5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</row>
    <row r="40" spans="1:19" outlineLevel="1">
      <c r="A40" s="60"/>
      <c r="B40" s="57"/>
      <c r="C40" s="57"/>
      <c r="D40" s="57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9"/>
    </row>
    <row r="41" spans="1:19" outlineLevel="1">
      <c r="A41" s="61" t="s">
        <v>33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9"/>
    </row>
    <row r="42" spans="1:19" outlineLevel="1">
      <c r="A42" s="61" t="s">
        <v>34</v>
      </c>
      <c r="B42" s="58"/>
      <c r="C42" s="58"/>
      <c r="D42" s="511" t="s">
        <v>256</v>
      </c>
      <c r="E42" s="511"/>
      <c r="F42" s="511"/>
      <c r="G42" s="511"/>
      <c r="H42" s="511"/>
      <c r="I42" s="511"/>
      <c r="J42" s="511"/>
      <c r="K42" s="511"/>
      <c r="L42" s="58"/>
      <c r="M42" s="58"/>
      <c r="N42" s="58"/>
      <c r="O42" s="58"/>
      <c r="P42" s="58"/>
      <c r="Q42" s="58"/>
      <c r="R42" s="58"/>
      <c r="S42" s="59"/>
    </row>
    <row r="43" spans="1:19" outlineLevel="1">
      <c r="A43" s="61" t="s">
        <v>35</v>
      </c>
      <c r="B43" s="58"/>
      <c r="C43" s="58"/>
      <c r="D43" s="515" t="str">
        <f>B12</f>
        <v>CitiPower 2016-20 Price Reset - Metering Volumes Model</v>
      </c>
      <c r="E43" s="511"/>
      <c r="F43" s="511"/>
      <c r="G43" s="511"/>
      <c r="H43" s="511"/>
      <c r="I43" s="511"/>
      <c r="J43" s="511"/>
      <c r="K43" s="511"/>
      <c r="L43" s="58"/>
      <c r="M43" s="58"/>
      <c r="N43" s="58"/>
      <c r="O43" s="58"/>
      <c r="P43" s="58"/>
      <c r="Q43" s="58"/>
      <c r="R43" s="58"/>
      <c r="S43" s="59"/>
    </row>
    <row r="44" spans="1:19" outlineLevel="1">
      <c r="A44" s="61" t="s">
        <v>258</v>
      </c>
      <c r="B44" s="58"/>
      <c r="C44" s="58"/>
      <c r="D44" s="296"/>
      <c r="E44" s="297"/>
      <c r="F44" s="298"/>
      <c r="G44" s="297"/>
      <c r="H44" s="297"/>
      <c r="I44" s="297"/>
      <c r="J44" s="297"/>
      <c r="K44" s="297"/>
      <c r="L44" s="62" t="s">
        <v>36</v>
      </c>
      <c r="M44" s="58"/>
      <c r="N44" s="58"/>
      <c r="O44" s="58"/>
      <c r="P44" s="58"/>
      <c r="Q44" s="58"/>
      <c r="R44" s="58"/>
      <c r="S44" s="59"/>
    </row>
    <row r="45" spans="1:19" outlineLevel="1">
      <c r="A45" s="61" t="s">
        <v>37</v>
      </c>
      <c r="B45" s="58"/>
      <c r="C45" s="58"/>
      <c r="D45" s="511" t="s">
        <v>186</v>
      </c>
      <c r="E45" s="511"/>
      <c r="F45" s="511"/>
      <c r="G45" s="511"/>
      <c r="H45" s="511"/>
      <c r="I45" s="511"/>
      <c r="J45" s="511"/>
      <c r="K45" s="511"/>
      <c r="L45" s="58"/>
      <c r="M45" s="58"/>
      <c r="N45" s="58"/>
      <c r="O45" s="58"/>
      <c r="P45" s="58"/>
      <c r="Q45" s="58"/>
      <c r="R45" s="58"/>
      <c r="S45" s="59"/>
    </row>
    <row r="46" spans="1:19" outlineLevel="1">
      <c r="A46" s="61" t="s">
        <v>38</v>
      </c>
      <c r="B46" s="58"/>
      <c r="C46" s="58"/>
      <c r="D46" s="513" t="s">
        <v>39</v>
      </c>
      <c r="E46" s="513"/>
      <c r="F46" s="297"/>
      <c r="G46" s="297"/>
      <c r="H46" s="297"/>
      <c r="I46" s="297"/>
      <c r="J46" s="297"/>
      <c r="K46" s="297"/>
      <c r="L46" s="62" t="s">
        <v>40</v>
      </c>
      <c r="M46" s="58"/>
      <c r="N46" s="58"/>
      <c r="O46" s="58"/>
      <c r="P46" s="58"/>
      <c r="Q46" s="58"/>
      <c r="R46" s="58"/>
      <c r="S46" s="59"/>
    </row>
    <row r="47" spans="1:19" outlineLevel="1">
      <c r="A47" s="61" t="s">
        <v>41</v>
      </c>
      <c r="B47" s="58"/>
      <c r="C47" s="58"/>
      <c r="D47" s="63" t="str">
        <f ca="1">MID(CELL("filename"),SEARCH("[",CELL("filename"))+1, SEARCH("]",CELL("filename"))-SEARCH("[",CELL("filename"))-1)</f>
        <v>CP PUBLIC MOD 1.3 - CP Metering Exit Fees 20151015.xlsx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9"/>
    </row>
    <row r="48" spans="1:19" outlineLevel="1">
      <c r="A48" s="61" t="s">
        <v>42</v>
      </c>
      <c r="B48" s="58"/>
      <c r="C48" s="58"/>
      <c r="D48" s="63" t="str">
        <f ca="1">MID(CELL("filename"),1, SEARCH("[",CELL("filename"))-1)</f>
        <v>Z:\215 Modelling\215-01 Master\Metering\02 Models\20151015\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9"/>
    </row>
    <row r="49" spans="1:19" outlineLevel="1">
      <c r="A49" s="61" t="s">
        <v>43</v>
      </c>
      <c r="B49" s="58"/>
      <c r="C49" s="58"/>
      <c r="D49" s="511" t="s">
        <v>44</v>
      </c>
      <c r="E49" s="511"/>
      <c r="F49" s="511"/>
      <c r="G49" s="511"/>
      <c r="H49" s="511"/>
      <c r="I49" s="511"/>
      <c r="J49" s="511"/>
      <c r="K49" s="511"/>
      <c r="L49" s="62" t="s">
        <v>45</v>
      </c>
      <c r="M49" s="58"/>
      <c r="N49" s="58"/>
      <c r="O49" s="58"/>
      <c r="P49" s="58"/>
      <c r="Q49" s="58"/>
      <c r="R49" s="58"/>
      <c r="S49" s="59"/>
    </row>
    <row r="50" spans="1:19" outlineLevel="1">
      <c r="A50" s="61" t="s">
        <v>46</v>
      </c>
      <c r="B50" s="58"/>
      <c r="C50" s="58"/>
      <c r="D50" s="511" t="s">
        <v>121</v>
      </c>
      <c r="E50" s="511"/>
      <c r="F50" s="511"/>
      <c r="G50" s="511"/>
      <c r="H50" s="511"/>
      <c r="I50" s="511"/>
      <c r="J50" s="511"/>
      <c r="K50" s="511"/>
      <c r="L50" s="62" t="s">
        <v>47</v>
      </c>
      <c r="M50" s="58"/>
      <c r="N50" s="58"/>
      <c r="O50" s="58"/>
      <c r="P50" s="58"/>
      <c r="Q50" s="58"/>
      <c r="R50" s="58"/>
      <c r="S50" s="59"/>
    </row>
    <row r="51" spans="1:19" outlineLevel="1">
      <c r="A51" s="61" t="s">
        <v>48</v>
      </c>
      <c r="B51" s="58"/>
      <c r="C51" s="58"/>
      <c r="D51" s="512">
        <v>1</v>
      </c>
      <c r="E51" s="512"/>
      <c r="F51" s="512"/>
      <c r="G51" s="512"/>
      <c r="H51" s="512"/>
      <c r="I51" s="512"/>
      <c r="J51" s="512"/>
      <c r="K51" s="512"/>
      <c r="L51" s="64" t="s">
        <v>49</v>
      </c>
      <c r="M51" s="58"/>
      <c r="N51" s="58"/>
      <c r="O51" s="58"/>
      <c r="P51" s="58"/>
      <c r="Q51" s="58"/>
      <c r="R51" s="58"/>
      <c r="S51" s="59"/>
    </row>
    <row r="52" spans="1:19" outlineLevel="1">
      <c r="A52" s="61" t="s">
        <v>25</v>
      </c>
      <c r="B52" s="58"/>
      <c r="C52" s="58"/>
      <c r="D52" s="512">
        <v>1</v>
      </c>
      <c r="E52" s="512"/>
      <c r="F52" s="512"/>
      <c r="G52" s="512"/>
      <c r="H52" s="512"/>
      <c r="I52" s="512"/>
      <c r="J52" s="512"/>
      <c r="K52" s="512"/>
      <c r="L52" s="62" t="s">
        <v>50</v>
      </c>
      <c r="M52" s="58"/>
      <c r="N52" s="58"/>
      <c r="O52" s="58"/>
      <c r="P52" s="58"/>
      <c r="Q52" s="58"/>
      <c r="R52" s="58"/>
      <c r="S52" s="59"/>
    </row>
    <row r="53" spans="1:19" outlineLevel="1">
      <c r="A53" s="61" t="s">
        <v>51</v>
      </c>
      <c r="B53" s="58"/>
      <c r="C53" s="58"/>
      <c r="D53" s="511" t="s">
        <v>2</v>
      </c>
      <c r="E53" s="511"/>
      <c r="F53" s="511"/>
      <c r="G53" s="511"/>
      <c r="H53" s="511"/>
      <c r="I53" s="511"/>
      <c r="J53" s="511"/>
      <c r="K53" s="511"/>
      <c r="L53" s="58"/>
      <c r="M53" s="58"/>
      <c r="N53" s="58"/>
      <c r="O53" s="58"/>
      <c r="P53" s="58"/>
      <c r="Q53" s="58"/>
      <c r="R53" s="58"/>
      <c r="S53" s="59"/>
    </row>
    <row r="54" spans="1:19" outlineLevel="1">
      <c r="A54" s="61"/>
      <c r="B54" s="58"/>
      <c r="C54" s="58"/>
      <c r="D54" s="63"/>
      <c r="E54" s="58"/>
      <c r="F54" s="58"/>
      <c r="G54" s="65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9"/>
    </row>
    <row r="55" spans="1:19" outlineLevel="1">
      <c r="A55" s="61"/>
      <c r="B55" s="58"/>
      <c r="C55" s="58"/>
      <c r="D55" s="66"/>
      <c r="E55" s="58"/>
      <c r="F55" s="65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9"/>
    </row>
    <row r="56" spans="1:19" ht="13.5" thickBot="1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</row>
  </sheetData>
  <mergeCells count="11">
    <mergeCell ref="D46:E46"/>
    <mergeCell ref="J28:R28"/>
    <mergeCell ref="J29:R29"/>
    <mergeCell ref="D42:K42"/>
    <mergeCell ref="D43:K43"/>
    <mergeCell ref="D45:K45"/>
    <mergeCell ref="D49:K49"/>
    <mergeCell ref="D50:K50"/>
    <mergeCell ref="D51:K51"/>
    <mergeCell ref="D52:K52"/>
    <mergeCell ref="D53:K53"/>
  </mergeCells>
  <dataValidations disablePrompts="1" count="2">
    <dataValidation type="list" allowBlank="1" showInputMessage="1" showErrorMessage="1" sqref="D46:E46">
      <formula1>"Public, Internal Use Only, Highly Confidential"</formula1>
    </dataValidation>
    <dataValidation type="list" allowBlank="1" showInputMessage="1" showErrorMessage="1" sqref="D53:K53">
      <formula1>"High, Medium, Low"</formula1>
    </dataValidation>
  </dataValidations>
  <hyperlinks>
    <hyperlink ref="C16" location="_LU_Guide" display="Guide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9"/>
  </sheetPr>
  <dimension ref="A1:E50"/>
  <sheetViews>
    <sheetView showGridLines="0" zoomScale="70" zoomScaleNormal="70" workbookViewId="0">
      <pane ySplit="2" topLeftCell="A3" activePane="bottomLeft" state="frozen"/>
      <selection activeCell="L444" sqref="L444"/>
      <selection pane="bottomLeft" activeCell="L444" sqref="L444"/>
    </sheetView>
  </sheetViews>
  <sheetFormatPr defaultRowHeight="12.75"/>
  <cols>
    <col min="1" max="1" width="9" style="86"/>
    <col min="2" max="2" width="32.375" style="86" bestFit="1" customWidth="1"/>
    <col min="3" max="3" width="25.875" style="86" customWidth="1"/>
    <col min="4" max="4" width="27.875" style="86" customWidth="1"/>
    <col min="5" max="5" width="8.125" style="86" customWidth="1"/>
    <col min="6" max="16384" width="9" style="86"/>
  </cols>
  <sheetData>
    <row r="1" spans="1:5" s="72" customFormat="1" ht="18">
      <c r="A1" s="70" t="str">
        <f>Title!B12</f>
        <v>CitiPower 2016-20 Price Reset - Metering Volumes Model</v>
      </c>
      <c r="B1" s="71"/>
      <c r="C1" s="71"/>
      <c r="D1" s="71"/>
    </row>
    <row r="2" spans="1:5" s="72" customFormat="1" ht="15.75">
      <c r="A2" s="114" t="str">
        <f ca="1">MID(CELL("Filename",C1),FIND("]",CELL("Filename",C1))+1,255)</f>
        <v>Menu</v>
      </c>
      <c r="B2" s="73"/>
      <c r="C2" s="73"/>
      <c r="D2" s="73"/>
    </row>
    <row r="4" spans="1:5" s="74" customFormat="1"/>
    <row r="5" spans="1:5" s="75" customFormat="1" ht="15" customHeight="1">
      <c r="B5" s="76" t="s">
        <v>52</v>
      </c>
      <c r="D5" s="77"/>
    </row>
    <row r="6" spans="1:5" s="75" customFormat="1" ht="7.5" customHeight="1">
      <c r="B6" s="78"/>
      <c r="D6" s="79"/>
      <c r="E6" s="80"/>
    </row>
    <row r="7" spans="1:5" s="75" customFormat="1" ht="12" customHeight="1">
      <c r="B7" s="76" t="str">
        <f ca="1">Formats!A2</f>
        <v>Formats</v>
      </c>
    </row>
    <row r="8" spans="1:5" s="75" customFormat="1" ht="7.5" customHeight="1">
      <c r="B8" s="78"/>
    </row>
    <row r="9" spans="1:5" s="75" customFormat="1" ht="12" customHeight="1">
      <c r="B9" s="76" t="str">
        <f ca="1">Diagram!A2</f>
        <v>Diagram</v>
      </c>
    </row>
    <row r="10" spans="1:5" s="75" customFormat="1" ht="7.5" customHeight="1">
      <c r="B10" s="78"/>
    </row>
    <row r="11" spans="1:5" s="75" customFormat="1" ht="12" customHeight="1">
      <c r="B11" s="82" t="str">
        <f ca="1">Check!A2</f>
        <v>Check</v>
      </c>
    </row>
    <row r="12" spans="1:5" s="75" customFormat="1" ht="7.5" customHeight="1">
      <c r="B12" s="78"/>
    </row>
    <row r="13" spans="1:5" s="75" customFormat="1" ht="15">
      <c r="B13" s="81" t="str">
        <f ca="1">Inputs!A2</f>
        <v>Inputs</v>
      </c>
    </row>
    <row r="14" spans="1:5" s="75" customFormat="1" ht="7.5" customHeight="1">
      <c r="B14" s="78"/>
    </row>
    <row r="15" spans="1:5" s="75" customFormat="1" ht="15">
      <c r="B15" s="83" t="str">
        <f ca="1">'CP Capex Vols'!A2</f>
        <v>CP Capex Vols</v>
      </c>
      <c r="D15" s="84"/>
    </row>
    <row r="16" spans="1:5" s="75" customFormat="1" ht="7.5" customHeight="1">
      <c r="B16" s="78"/>
    </row>
    <row r="17" spans="2:4" s="75" customFormat="1" ht="15" customHeight="1">
      <c r="B17" s="83" t="str">
        <f ca="1">'CP PTRM Vols'!A2</f>
        <v>CP PTRM Vols</v>
      </c>
      <c r="D17" s="84"/>
    </row>
    <row r="18" spans="2:4" s="75" customFormat="1" ht="7.5" customHeight="1">
      <c r="B18" s="78"/>
    </row>
    <row r="19" spans="2:4" s="75" customFormat="1" ht="15" customHeight="1">
      <c r="B19" s="83" t="str">
        <f ca="1">'CP Exit Fee Vols'!A2</f>
        <v>CP Exit Fee Vols</v>
      </c>
      <c r="D19" s="84"/>
    </row>
    <row r="20" spans="2:4" s="75" customFormat="1" ht="8.25" customHeight="1">
      <c r="B20" s="77"/>
      <c r="D20" s="84"/>
    </row>
    <row r="21" spans="2:4" s="75" customFormat="1" ht="15">
      <c r="B21" s="83" t="str">
        <f ca="1">'CP ACS Vols'!A2</f>
        <v>CP ACS Vols</v>
      </c>
      <c r="D21" s="84"/>
    </row>
    <row r="22" spans="2:4" s="75" customFormat="1" ht="8.25" customHeight="1">
      <c r="B22" s="78"/>
      <c r="D22" s="84"/>
    </row>
    <row r="23" spans="2:4" s="75" customFormat="1" ht="15">
      <c r="B23" s="83" t="str">
        <f ca="1">'CP Opex Step Change Vols'!A2</f>
        <v>CP Opex Step Change Vols</v>
      </c>
      <c r="D23" s="84"/>
    </row>
    <row r="24" spans="2:4" s="75" customFormat="1" ht="8.25" customHeight="1">
      <c r="B24" s="78"/>
      <c r="D24" s="84"/>
    </row>
    <row r="25" spans="2:4" s="75" customFormat="1" ht="15">
      <c r="B25" s="83" t="str">
        <f ca="1">'CP Reset RIN'!B2</f>
        <v>CP Reset RIN</v>
      </c>
      <c r="D25" s="84"/>
    </row>
    <row r="26" spans="2:4" s="75" customFormat="1" ht="8.25" customHeight="1">
      <c r="B26" s="77"/>
      <c r="D26" s="84"/>
    </row>
    <row r="27" spans="2:4">
      <c r="B27" s="284" t="str">
        <f ca="1">'CP Calc'!A2</f>
        <v>CP Calc</v>
      </c>
    </row>
    <row r="28" spans="2:4" ht="8.25" customHeight="1">
      <c r="B28" s="85"/>
    </row>
    <row r="29" spans="2:4">
      <c r="B29" s="85"/>
    </row>
    <row r="30" spans="2:4">
      <c r="B30" s="85"/>
    </row>
    <row r="31" spans="2:4" ht="15">
      <c r="B31" s="87"/>
    </row>
    <row r="32" spans="2:4" ht="15">
      <c r="B32" s="87"/>
    </row>
    <row r="33" spans="2:2" ht="15">
      <c r="B33" s="87"/>
    </row>
    <row r="34" spans="2:2" ht="15">
      <c r="B34" s="87"/>
    </row>
    <row r="35" spans="2:2" ht="15">
      <c r="B35" s="87"/>
    </row>
    <row r="36" spans="2:2" ht="15">
      <c r="B36" s="87"/>
    </row>
    <row r="37" spans="2:2" ht="15">
      <c r="B37" s="87"/>
    </row>
    <row r="38" spans="2:2" ht="15">
      <c r="B38" s="87"/>
    </row>
    <row r="39" spans="2:2" ht="15">
      <c r="B39" s="87"/>
    </row>
    <row r="40" spans="2:2" ht="15">
      <c r="B40" s="87"/>
    </row>
    <row r="41" spans="2:2" ht="15">
      <c r="B41" s="87"/>
    </row>
    <row r="42" spans="2:2" ht="15">
      <c r="B42" s="87"/>
    </row>
    <row r="43" spans="2:2" ht="15">
      <c r="B43" s="87"/>
    </row>
    <row r="44" spans="2:2" ht="15">
      <c r="B44" s="87"/>
    </row>
    <row r="45" spans="2:2" ht="15">
      <c r="B45" s="87"/>
    </row>
    <row r="46" spans="2:2" ht="15">
      <c r="B46" s="87"/>
    </row>
    <row r="47" spans="2:2" ht="15">
      <c r="B47" s="87"/>
    </row>
    <row r="48" spans="2:2" ht="15">
      <c r="B48" s="87"/>
    </row>
    <row r="49" spans="2:2" ht="15">
      <c r="B49" s="87"/>
    </row>
    <row r="50" spans="2:2" ht="15">
      <c r="B50" s="87"/>
    </row>
  </sheetData>
  <hyperlinks>
    <hyperlink ref="B5" location="Title!A1" display="Title"/>
    <hyperlink ref="B7" location="Formats!A1" display="Formats"/>
    <hyperlink ref="B9" location="Inputs!A1" display="Inputs"/>
    <hyperlink ref="B13" location="Inputs!A1" display="Inputs"/>
    <hyperlink ref="B11" location="Check!A1" display="Check"/>
    <hyperlink ref="B27" location="'PAL Calculations'!A1" display="PAL Calculations"/>
    <hyperlink ref="B15" location="'PAL Capex Vols'!A1" display="'PAL Capex Vols'!A1"/>
    <hyperlink ref="B17" location="'PAL PTRM Vols'!A1" display="'PAL PTRM Vols'!A1"/>
    <hyperlink ref="B19" location="'PAL Exit Fee Vols'!A1" display="'PAL Exit Fee Vols'!A1"/>
    <hyperlink ref="B21" location="'CP ACS Vols'!A1" display="'CP ACS Vols'!A1"/>
    <hyperlink ref="B23" location="'CP Opex Step Change Vols'!A1" display="'CP Opex Step Change Vols'!A1"/>
    <hyperlink ref="B25" location="'CP Reset RIN'!A1" display="'CP Reset RIN'!A1"/>
  </hyperlinks>
  <pageMargins left="0.35433070866141736" right="0.35433070866141736" top="0.59055118110236227" bottom="0.59055118110236227" header="0.51181102362204722" footer="0.31496062992125984"/>
  <pageSetup paperSize="9" scale="75" orientation="landscape" r:id="rId1"/>
  <headerFooter alignWithMargins="0">
    <oddFooter>&amp;L&amp;F&amp;C&amp;D&amp;RPage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9"/>
    <pageSetUpPr fitToPage="1"/>
  </sheetPr>
  <dimension ref="A1:R44"/>
  <sheetViews>
    <sheetView showGridLines="0" zoomScale="70" zoomScaleNormal="70" workbookViewId="0">
      <pane ySplit="3" topLeftCell="A4" activePane="bottomLeft" state="frozen"/>
      <selection activeCell="L444" sqref="L444"/>
      <selection pane="bottomLeft" activeCell="B56" sqref="B56"/>
    </sheetView>
  </sheetViews>
  <sheetFormatPr defaultRowHeight="12.75"/>
  <cols>
    <col min="1" max="1" width="9" style="118"/>
    <col min="2" max="2" width="3.75" style="118" customWidth="1"/>
    <col min="3" max="10" width="9" style="118"/>
    <col min="11" max="11" width="9" style="123"/>
    <col min="12" max="14" width="9" style="118"/>
    <col min="15" max="16" width="9.25" style="118" bestFit="1" customWidth="1"/>
    <col min="17" max="17" width="10.125" style="118" bestFit="1" customWidth="1"/>
    <col min="18" max="16384" width="9" style="118"/>
  </cols>
  <sheetData>
    <row r="1" spans="1:17" s="113" customFormat="1" ht="18">
      <c r="A1" s="70" t="str">
        <f>Title!B12</f>
        <v>CitiPower 2016-20 Price Reset - Metering Volumes Model</v>
      </c>
      <c r="B1" s="110"/>
      <c r="C1" s="110"/>
      <c r="D1" s="110"/>
      <c r="E1" s="110"/>
      <c r="F1" s="110"/>
      <c r="G1" s="110"/>
      <c r="H1" s="110"/>
      <c r="I1" s="110"/>
      <c r="J1" s="111"/>
      <c r="K1" s="157"/>
      <c r="L1" s="112"/>
      <c r="M1" s="112"/>
      <c r="N1" s="112"/>
    </row>
    <row r="2" spans="1:17" s="113" customFormat="1" ht="15.75">
      <c r="A2" s="114" t="str">
        <f ca="1">MID(CELL("Filename",C1),FIND("]",CELL("Filename",C1))+1,255)</f>
        <v>Diagram</v>
      </c>
      <c r="B2" s="114"/>
      <c r="C2" s="115"/>
      <c r="D2" s="114"/>
      <c r="E2" s="114"/>
      <c r="F2" s="114"/>
      <c r="G2" s="114"/>
      <c r="H2" s="115"/>
      <c r="I2" s="114"/>
      <c r="J2" s="111"/>
      <c r="K2" s="158" t="str">
        <f ca="1">Check!G6</f>
        <v>OK</v>
      </c>
      <c r="L2" s="116"/>
      <c r="M2" s="112"/>
      <c r="N2" s="112"/>
    </row>
    <row r="3" spans="1:17" s="109" customFormat="1" ht="15">
      <c r="A3" s="117" t="s">
        <v>9</v>
      </c>
      <c r="K3" s="159"/>
    </row>
    <row r="4" spans="1:17" s="109" customFormat="1" ht="15">
      <c r="A4" s="117"/>
      <c r="K4" s="159"/>
    </row>
    <row r="5" spans="1:17" s="109" customFormat="1" ht="15">
      <c r="A5" s="117"/>
      <c r="K5" s="159"/>
    </row>
    <row r="7" spans="1:17">
      <c r="C7" s="136"/>
      <c r="D7" s="136"/>
      <c r="E7" s="136"/>
      <c r="F7" s="136"/>
      <c r="G7" s="136"/>
      <c r="H7" s="136"/>
      <c r="I7" s="136"/>
      <c r="J7" s="136"/>
      <c r="K7" s="125"/>
      <c r="L7" s="136"/>
      <c r="M7" s="136"/>
      <c r="N7" s="136"/>
      <c r="O7" s="136"/>
      <c r="P7" s="136"/>
      <c r="Q7" s="136"/>
    </row>
    <row r="8" spans="1:17">
      <c r="C8" s="136"/>
      <c r="D8" s="136"/>
      <c r="E8" s="136"/>
      <c r="F8" s="136"/>
      <c r="G8" s="136"/>
      <c r="H8" s="136"/>
      <c r="I8" s="136"/>
      <c r="J8" s="136"/>
      <c r="K8" s="125"/>
      <c r="L8" s="136"/>
      <c r="M8" s="136"/>
      <c r="N8" s="136"/>
      <c r="O8" s="136"/>
      <c r="P8" s="136"/>
      <c r="Q8" s="136"/>
    </row>
    <row r="9" spans="1:17">
      <c r="C9" s="136"/>
      <c r="D9" s="136"/>
      <c r="E9" s="136"/>
      <c r="F9" s="136"/>
      <c r="G9" s="136"/>
      <c r="H9" s="136"/>
      <c r="I9" s="136"/>
      <c r="J9" s="136"/>
      <c r="K9" s="125"/>
      <c r="L9" s="136"/>
      <c r="M9" s="136"/>
      <c r="N9" s="136"/>
      <c r="O9" s="136"/>
      <c r="P9" s="136"/>
      <c r="Q9" s="136"/>
    </row>
    <row r="10" spans="1:17">
      <c r="C10" s="136"/>
      <c r="D10" s="136"/>
      <c r="E10" s="136"/>
      <c r="F10" s="136"/>
      <c r="G10" s="136"/>
      <c r="H10" s="136"/>
      <c r="I10" s="136"/>
      <c r="J10" s="136"/>
      <c r="K10" s="125"/>
      <c r="L10" s="136"/>
      <c r="M10" s="136"/>
      <c r="N10" s="136"/>
      <c r="O10" s="136"/>
      <c r="P10" s="136"/>
      <c r="Q10" s="136"/>
    </row>
    <row r="11" spans="1:17">
      <c r="C11" s="136"/>
      <c r="D11" s="136"/>
      <c r="E11" s="136"/>
      <c r="F11" s="136"/>
      <c r="G11" s="136"/>
      <c r="H11" s="136"/>
      <c r="I11" s="136"/>
      <c r="J11" s="136"/>
      <c r="K11" s="125"/>
      <c r="L11" s="136"/>
      <c r="M11" s="136"/>
      <c r="N11" s="136"/>
      <c r="O11" s="136"/>
      <c r="P11" s="136"/>
      <c r="Q11" s="136"/>
    </row>
    <row r="12" spans="1:17">
      <c r="C12" s="136"/>
      <c r="D12" s="136"/>
      <c r="E12" s="136"/>
      <c r="F12" s="136"/>
      <c r="G12" s="136"/>
      <c r="H12" s="136"/>
      <c r="I12" s="136"/>
      <c r="J12" s="136"/>
      <c r="K12" s="125"/>
      <c r="L12" s="136"/>
      <c r="M12" s="136"/>
      <c r="N12" s="136"/>
      <c r="O12" s="136"/>
      <c r="P12" s="136"/>
      <c r="Q12" s="136"/>
    </row>
    <row r="13" spans="1:17">
      <c r="C13" s="136"/>
      <c r="D13" s="136"/>
      <c r="E13" s="136"/>
      <c r="F13" s="136"/>
      <c r="G13" s="136"/>
      <c r="H13" s="136"/>
      <c r="I13" s="136"/>
      <c r="J13" s="136"/>
      <c r="K13" s="125"/>
      <c r="L13" s="136"/>
      <c r="M13" s="136"/>
      <c r="N13" s="136"/>
      <c r="O13" s="136"/>
      <c r="P13" s="136"/>
      <c r="Q13" s="136"/>
    </row>
    <row r="14" spans="1:17">
      <c r="C14" s="136"/>
      <c r="D14" s="136"/>
      <c r="E14" s="136"/>
      <c r="F14" s="136"/>
      <c r="G14" s="136"/>
      <c r="H14" s="136"/>
      <c r="I14" s="136"/>
      <c r="J14" s="136"/>
      <c r="K14" s="125"/>
      <c r="L14" s="136"/>
      <c r="M14" s="136"/>
      <c r="N14" s="136"/>
      <c r="O14" s="136"/>
      <c r="P14" s="136"/>
      <c r="Q14" s="136"/>
    </row>
    <row r="15" spans="1:17">
      <c r="C15" s="136"/>
      <c r="D15" s="136"/>
      <c r="E15" s="136"/>
      <c r="F15" s="136"/>
      <c r="G15" s="136"/>
      <c r="H15" s="136"/>
      <c r="I15" s="136"/>
      <c r="J15" s="136"/>
      <c r="K15" s="125"/>
      <c r="L15" s="136"/>
      <c r="M15" s="136"/>
      <c r="N15" s="136"/>
      <c r="O15" s="136"/>
      <c r="P15" s="136"/>
      <c r="Q15" s="136"/>
    </row>
    <row r="16" spans="1:17">
      <c r="C16" s="136"/>
      <c r="D16" s="136"/>
      <c r="E16" s="136"/>
      <c r="F16" s="136"/>
      <c r="G16" s="136"/>
      <c r="H16" s="136"/>
      <c r="I16" s="136"/>
      <c r="J16" s="136"/>
      <c r="K16" s="125"/>
      <c r="L16" s="136"/>
      <c r="M16" s="136"/>
      <c r="N16" s="136"/>
      <c r="O16" s="136"/>
      <c r="P16" s="136"/>
      <c r="Q16" s="136"/>
    </row>
    <row r="17" spans="3:17">
      <c r="C17" s="136"/>
      <c r="D17" s="136"/>
      <c r="E17" s="136"/>
      <c r="F17" s="136"/>
      <c r="G17" s="136"/>
      <c r="H17" s="136"/>
      <c r="I17" s="136"/>
      <c r="J17" s="136"/>
      <c r="K17" s="125"/>
      <c r="L17" s="136"/>
      <c r="M17" s="136"/>
      <c r="N17" s="136"/>
      <c r="O17" s="136"/>
      <c r="P17" s="136"/>
      <c r="Q17" s="136"/>
    </row>
    <row r="18" spans="3:17">
      <c r="C18" s="136"/>
      <c r="D18" s="136"/>
      <c r="E18" s="136"/>
      <c r="F18" s="136"/>
      <c r="G18" s="136"/>
      <c r="H18" s="136"/>
      <c r="I18" s="136"/>
      <c r="J18" s="136"/>
      <c r="K18" s="125"/>
      <c r="L18" s="136"/>
      <c r="M18" s="136"/>
      <c r="N18" s="136"/>
      <c r="O18" s="136"/>
      <c r="P18" s="136"/>
      <c r="Q18" s="136"/>
    </row>
    <row r="19" spans="3:17">
      <c r="C19" s="136"/>
      <c r="D19" s="136"/>
      <c r="E19" s="136"/>
      <c r="F19" s="136"/>
      <c r="G19" s="136"/>
      <c r="H19" s="136"/>
      <c r="I19" s="136"/>
      <c r="J19" s="136"/>
      <c r="K19" s="125"/>
      <c r="L19" s="136"/>
      <c r="M19" s="136"/>
      <c r="N19" s="136"/>
      <c r="O19" s="136"/>
      <c r="P19" s="136"/>
      <c r="Q19" s="136"/>
    </row>
    <row r="20" spans="3:17">
      <c r="C20" s="136"/>
      <c r="D20" s="136"/>
      <c r="E20" s="136"/>
      <c r="F20" s="136"/>
      <c r="G20" s="136"/>
      <c r="H20" s="136"/>
      <c r="I20" s="136"/>
      <c r="J20" s="136"/>
      <c r="K20" s="125"/>
      <c r="L20" s="136"/>
      <c r="M20" s="136"/>
      <c r="N20" s="136"/>
      <c r="O20" s="136"/>
      <c r="P20" s="136"/>
      <c r="Q20" s="136"/>
    </row>
    <row r="21" spans="3:17">
      <c r="C21" s="136"/>
      <c r="D21" s="136"/>
      <c r="E21" s="136"/>
      <c r="F21" s="136"/>
      <c r="G21" s="136"/>
      <c r="H21" s="136"/>
      <c r="I21" s="136"/>
      <c r="J21" s="136"/>
      <c r="K21" s="125"/>
      <c r="L21" s="136"/>
      <c r="M21" s="136"/>
      <c r="N21" s="136"/>
      <c r="O21" s="136"/>
      <c r="P21" s="136"/>
      <c r="Q21" s="136"/>
    </row>
    <row r="22" spans="3:17">
      <c r="C22" s="136"/>
      <c r="D22" s="136"/>
      <c r="E22" s="136"/>
      <c r="F22" s="136"/>
      <c r="G22" s="136"/>
      <c r="H22" s="136"/>
      <c r="I22" s="136"/>
      <c r="J22" s="136"/>
      <c r="K22" s="125"/>
      <c r="L22" s="136"/>
      <c r="M22" s="136"/>
      <c r="N22" s="136"/>
      <c r="O22" s="136"/>
      <c r="P22" s="136"/>
      <c r="Q22" s="136"/>
    </row>
    <row r="23" spans="3:17">
      <c r="C23" s="136"/>
      <c r="D23" s="136"/>
      <c r="E23" s="136"/>
      <c r="F23" s="136"/>
      <c r="G23" s="136"/>
      <c r="H23" s="136"/>
      <c r="I23" s="136"/>
      <c r="J23" s="136"/>
      <c r="K23" s="125"/>
      <c r="L23" s="136"/>
      <c r="M23" s="136"/>
      <c r="N23" s="136"/>
      <c r="O23" s="136"/>
      <c r="P23" s="136"/>
      <c r="Q23" s="136"/>
    </row>
    <row r="24" spans="3:17">
      <c r="C24" s="136"/>
      <c r="D24" s="136"/>
      <c r="E24" s="136"/>
      <c r="F24" s="136"/>
      <c r="G24" s="136"/>
      <c r="H24" s="136"/>
      <c r="I24" s="136"/>
      <c r="J24" s="136"/>
      <c r="K24" s="125"/>
      <c r="L24" s="136"/>
      <c r="M24" s="136"/>
      <c r="N24" s="136"/>
      <c r="O24" s="136"/>
      <c r="P24" s="136"/>
      <c r="Q24" s="136"/>
    </row>
    <row r="25" spans="3:17">
      <c r="C25" s="136"/>
      <c r="D25" s="136"/>
      <c r="E25" s="136"/>
      <c r="F25" s="136"/>
      <c r="G25" s="136"/>
      <c r="H25" s="136"/>
      <c r="I25" s="136"/>
      <c r="J25" s="136"/>
      <c r="K25" s="125"/>
      <c r="L25" s="136"/>
      <c r="M25" s="136"/>
      <c r="N25" s="136"/>
      <c r="O25" s="136"/>
      <c r="P25" s="136"/>
      <c r="Q25" s="136"/>
    </row>
    <row r="26" spans="3:17">
      <c r="C26" s="136"/>
      <c r="D26" s="136"/>
      <c r="E26" s="136"/>
      <c r="F26" s="136"/>
      <c r="G26" s="136"/>
      <c r="H26" s="136"/>
      <c r="I26" s="136"/>
      <c r="J26" s="136"/>
      <c r="K26" s="125"/>
      <c r="L26" s="136"/>
      <c r="M26" s="136"/>
      <c r="N26" s="136"/>
      <c r="O26" s="136"/>
      <c r="P26" s="136"/>
      <c r="Q26" s="136"/>
    </row>
    <row r="27" spans="3:17">
      <c r="C27" s="136"/>
      <c r="D27" s="136"/>
      <c r="E27" s="136"/>
      <c r="F27" s="136"/>
      <c r="G27" s="136"/>
      <c r="H27" s="136"/>
      <c r="I27" s="136"/>
      <c r="J27" s="136"/>
      <c r="K27" s="125"/>
      <c r="L27" s="136"/>
      <c r="M27" s="136"/>
      <c r="N27" s="136"/>
      <c r="O27" s="136"/>
      <c r="P27" s="136"/>
      <c r="Q27" s="136"/>
    </row>
    <row r="28" spans="3:17">
      <c r="C28" s="136"/>
      <c r="D28" s="136"/>
      <c r="E28" s="136"/>
      <c r="F28" s="136"/>
      <c r="G28" s="136"/>
      <c r="H28" s="136"/>
      <c r="I28" s="136"/>
      <c r="J28" s="136"/>
      <c r="K28" s="125"/>
      <c r="L28" s="136"/>
      <c r="M28" s="136"/>
      <c r="N28" s="136"/>
      <c r="O28" s="136"/>
      <c r="P28" s="136"/>
      <c r="Q28" s="136"/>
    </row>
    <row r="29" spans="3:17">
      <c r="C29" s="136"/>
      <c r="D29" s="136"/>
      <c r="E29" s="136"/>
      <c r="F29" s="136"/>
      <c r="G29" s="136"/>
      <c r="H29" s="136"/>
      <c r="I29" s="136"/>
      <c r="J29" s="136"/>
      <c r="K29" s="125"/>
      <c r="L29" s="136"/>
      <c r="M29" s="136"/>
      <c r="N29" s="136"/>
      <c r="O29" s="136"/>
      <c r="P29" s="136"/>
      <c r="Q29" s="136"/>
    </row>
    <row r="30" spans="3:17">
      <c r="C30" s="136"/>
      <c r="D30" s="136"/>
      <c r="E30" s="136"/>
      <c r="F30" s="136"/>
      <c r="G30" s="136"/>
      <c r="H30" s="136"/>
      <c r="I30" s="136"/>
      <c r="J30" s="136"/>
      <c r="K30" s="125"/>
      <c r="L30" s="136"/>
      <c r="M30" s="136"/>
      <c r="N30" s="136"/>
      <c r="O30" s="136"/>
      <c r="P30" s="136"/>
      <c r="Q30" s="136"/>
    </row>
    <row r="31" spans="3:17">
      <c r="C31" s="136"/>
      <c r="D31" s="136"/>
      <c r="E31" s="136"/>
      <c r="F31" s="136"/>
      <c r="G31" s="136"/>
      <c r="H31" s="136"/>
      <c r="I31" s="136"/>
      <c r="J31" s="136"/>
      <c r="K31" s="125"/>
      <c r="L31" s="136"/>
      <c r="M31" s="136"/>
      <c r="N31" s="136"/>
      <c r="O31" s="136"/>
      <c r="P31" s="136"/>
      <c r="Q31" s="136"/>
    </row>
    <row r="32" spans="3:17">
      <c r="C32" s="136"/>
      <c r="D32" s="136"/>
      <c r="E32" s="136"/>
      <c r="F32" s="136"/>
      <c r="G32" s="136"/>
      <c r="H32" s="136"/>
      <c r="I32" s="136"/>
      <c r="J32" s="136"/>
      <c r="K32" s="125"/>
      <c r="L32" s="136"/>
      <c r="M32" s="136"/>
      <c r="N32" s="136"/>
      <c r="O32" s="136"/>
      <c r="P32" s="136"/>
      <c r="Q32" s="136"/>
    </row>
    <row r="33" spans="3:18">
      <c r="C33" s="136"/>
      <c r="D33" s="136"/>
      <c r="E33" s="136"/>
      <c r="F33" s="136"/>
      <c r="G33" s="136"/>
      <c r="H33" s="136"/>
      <c r="I33" s="136"/>
      <c r="J33" s="136"/>
      <c r="K33" s="125"/>
      <c r="L33" s="136"/>
      <c r="M33" s="136"/>
      <c r="N33" s="136"/>
      <c r="O33" s="136"/>
      <c r="P33" s="136"/>
      <c r="Q33" s="136"/>
    </row>
    <row r="34" spans="3:18">
      <c r="C34" s="136"/>
      <c r="D34" s="136"/>
      <c r="E34" s="136"/>
      <c r="F34" s="136"/>
      <c r="G34" s="136"/>
      <c r="H34" s="136"/>
      <c r="I34" s="136"/>
      <c r="J34" s="136"/>
      <c r="K34" s="125"/>
      <c r="L34" s="136"/>
      <c r="M34" s="136"/>
      <c r="N34" s="136"/>
      <c r="O34" s="136"/>
      <c r="P34" s="136"/>
      <c r="Q34" s="136"/>
    </row>
    <row r="35" spans="3:18">
      <c r="C35" s="136"/>
      <c r="D35" s="136"/>
      <c r="E35" s="136"/>
      <c r="F35" s="136"/>
      <c r="G35" s="136"/>
      <c r="H35" s="136"/>
      <c r="I35" s="136"/>
      <c r="J35" s="136"/>
      <c r="K35" s="125"/>
      <c r="L35" s="136"/>
      <c r="M35" s="136"/>
      <c r="N35" s="136"/>
      <c r="O35" s="283"/>
      <c r="P35" s="283"/>
      <c r="Q35" s="283"/>
      <c r="R35" s="150"/>
    </row>
    <row r="36" spans="3:18">
      <c r="C36" s="136"/>
      <c r="D36" s="136"/>
      <c r="E36" s="136"/>
      <c r="F36" s="136"/>
      <c r="G36" s="136"/>
      <c r="H36" s="136"/>
      <c r="I36" s="136"/>
      <c r="J36" s="136"/>
      <c r="K36" s="125"/>
      <c r="L36" s="136"/>
      <c r="M36" s="136"/>
      <c r="N36" s="136"/>
      <c r="O36" s="283"/>
      <c r="P36" s="283"/>
      <c r="Q36" s="283"/>
      <c r="R36" s="150"/>
    </row>
    <row r="37" spans="3:18">
      <c r="C37" s="136"/>
      <c r="D37" s="136"/>
      <c r="E37" s="136"/>
      <c r="F37" s="136"/>
      <c r="G37" s="136"/>
      <c r="H37" s="136"/>
      <c r="I37" s="136"/>
      <c r="J37" s="136"/>
      <c r="K37" s="125"/>
      <c r="L37" s="136"/>
      <c r="M37" s="136"/>
      <c r="N37" s="136"/>
      <c r="O37" s="283"/>
      <c r="P37" s="283"/>
      <c r="Q37" s="283"/>
      <c r="R37" s="149"/>
    </row>
    <row r="38" spans="3:18">
      <c r="C38" s="136"/>
      <c r="D38" s="136"/>
      <c r="E38" s="136"/>
      <c r="F38" s="136"/>
      <c r="G38" s="136"/>
      <c r="H38" s="136"/>
      <c r="I38" s="136"/>
      <c r="J38" s="136"/>
      <c r="K38" s="125"/>
      <c r="L38" s="136"/>
      <c r="M38" s="136"/>
      <c r="N38" s="136"/>
      <c r="O38" s="136"/>
      <c r="P38" s="136"/>
      <c r="Q38" s="136"/>
      <c r="R38" s="155"/>
    </row>
    <row r="39" spans="3:18">
      <c r="C39" s="136"/>
      <c r="D39" s="136"/>
      <c r="E39" s="136"/>
      <c r="F39" s="136"/>
      <c r="G39" s="136"/>
      <c r="H39" s="136"/>
      <c r="I39" s="136"/>
      <c r="J39" s="136"/>
      <c r="K39" s="125"/>
      <c r="L39" s="136"/>
      <c r="M39" s="136"/>
      <c r="N39" s="136"/>
      <c r="O39" s="136"/>
      <c r="P39" s="136"/>
      <c r="Q39" s="136"/>
    </row>
    <row r="40" spans="3:18">
      <c r="C40" s="136"/>
      <c r="D40" s="136"/>
      <c r="E40" s="136"/>
      <c r="F40" s="136"/>
      <c r="G40" s="136"/>
      <c r="H40" s="136"/>
      <c r="I40" s="136"/>
      <c r="J40" s="136"/>
      <c r="K40" s="125"/>
      <c r="L40" s="136"/>
      <c r="M40" s="136"/>
      <c r="N40" s="136"/>
      <c r="O40" s="136"/>
      <c r="P40" s="136"/>
      <c r="Q40" s="136"/>
    </row>
    <row r="41" spans="3:18">
      <c r="C41" s="136"/>
      <c r="D41" s="136"/>
      <c r="E41" s="136"/>
      <c r="F41" s="136"/>
      <c r="G41" s="136"/>
      <c r="H41" s="136"/>
      <c r="I41" s="136"/>
      <c r="J41" s="136"/>
      <c r="K41" s="125"/>
      <c r="L41" s="136"/>
      <c r="M41" s="136"/>
      <c r="N41" s="136"/>
      <c r="O41" s="136"/>
      <c r="P41" s="136"/>
      <c r="Q41" s="136"/>
    </row>
    <row r="42" spans="3:18">
      <c r="C42" s="136"/>
      <c r="D42" s="136"/>
      <c r="E42" s="136"/>
      <c r="F42" s="136"/>
      <c r="G42" s="136"/>
      <c r="H42" s="136"/>
      <c r="I42" s="136"/>
      <c r="J42" s="136"/>
      <c r="K42" s="125"/>
      <c r="L42" s="136"/>
      <c r="M42" s="136"/>
      <c r="N42" s="136"/>
      <c r="O42" s="136"/>
      <c r="P42" s="136"/>
      <c r="Q42" s="136"/>
    </row>
    <row r="43" spans="3:18">
      <c r="C43" s="136"/>
      <c r="D43" s="136"/>
      <c r="E43" s="136"/>
      <c r="F43" s="136"/>
      <c r="G43" s="136"/>
      <c r="H43" s="136"/>
      <c r="I43" s="136"/>
      <c r="J43" s="136"/>
      <c r="K43" s="125"/>
      <c r="L43" s="136"/>
      <c r="M43" s="136"/>
      <c r="N43" s="136"/>
      <c r="O43" s="136"/>
      <c r="P43" s="136"/>
      <c r="Q43" s="136"/>
    </row>
    <row r="44" spans="3:18">
      <c r="C44" s="136"/>
      <c r="D44" s="136"/>
      <c r="E44" s="136"/>
      <c r="F44" s="136"/>
      <c r="G44" s="136"/>
      <c r="H44" s="136"/>
      <c r="I44" s="136"/>
      <c r="J44" s="136"/>
      <c r="K44" s="125"/>
      <c r="L44" s="136"/>
      <c r="M44" s="136"/>
      <c r="N44" s="136"/>
      <c r="O44" s="136"/>
      <c r="P44" s="136"/>
      <c r="Q44" s="136"/>
    </row>
  </sheetData>
  <hyperlinks>
    <hyperlink ref="A3" location="Menu!A4" display="Menu"/>
  </hyperlinks>
  <pageMargins left="0.75" right="0.75" top="1" bottom="1" header="0.5" footer="0.5"/>
  <pageSetup paperSize="9" scale="7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9"/>
  </sheetPr>
  <dimension ref="A1:Q46"/>
  <sheetViews>
    <sheetView showGridLines="0" showRowColHeaders="0" zoomScale="70" zoomScaleNormal="100" workbookViewId="0">
      <pane ySplit="3" topLeftCell="A4" activePane="bottomLeft" state="frozen"/>
      <selection activeCell="L444" sqref="L444"/>
      <selection pane="bottomLeft" activeCell="L444" sqref="L444"/>
    </sheetView>
  </sheetViews>
  <sheetFormatPr defaultRowHeight="12.75" customHeight="1" zeroHeight="1"/>
  <cols>
    <col min="1" max="4" width="2.375" style="92" customWidth="1"/>
    <col min="5" max="5" width="31.25" style="92" customWidth="1"/>
    <col min="6" max="7" width="9.375" style="92" customWidth="1"/>
    <col min="8" max="24" width="11.125" style="92" customWidth="1"/>
    <col min="25" max="16384" width="9" style="92"/>
  </cols>
  <sheetData>
    <row r="1" spans="1:17" s="72" customFormat="1" ht="18" customHeight="1">
      <c r="A1" s="70" t="str">
        <f>Title!B12</f>
        <v>CitiPower 2016-20 Price Reset - Metering Volumes Model</v>
      </c>
      <c r="B1" s="70"/>
      <c r="C1" s="71"/>
      <c r="D1" s="71"/>
      <c r="E1" s="71"/>
      <c r="F1" s="71"/>
      <c r="G1" s="71"/>
      <c r="H1" s="71"/>
    </row>
    <row r="2" spans="1:17" s="89" customFormat="1" ht="15.75">
      <c r="A2" s="114" t="str">
        <f ca="1">MID(CELL("Filename",C1),FIND("]",CELL("Filename",C1))+1,255)</f>
        <v>Formats</v>
      </c>
      <c r="B2" s="73"/>
      <c r="C2" s="73"/>
      <c r="D2" s="73"/>
      <c r="E2" s="73"/>
      <c r="F2" s="73"/>
      <c r="G2" s="88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74" customFormat="1">
      <c r="A3" s="90" t="s">
        <v>9</v>
      </c>
      <c r="B3" s="91"/>
      <c r="C3" s="91"/>
      <c r="D3" s="91"/>
    </row>
    <row r="4" spans="1:17"/>
    <row r="5" spans="1:17">
      <c r="E5" s="93" t="s">
        <v>55</v>
      </c>
      <c r="F5" s="93" t="s">
        <v>56</v>
      </c>
      <c r="G5" s="93"/>
      <c r="H5" s="93"/>
      <c r="I5" s="94"/>
      <c r="J5" s="95" t="s">
        <v>57</v>
      </c>
    </row>
    <row r="6" spans="1:17">
      <c r="I6" s="94"/>
      <c r="J6" s="94"/>
    </row>
    <row r="7" spans="1:17">
      <c r="E7" s="92" t="s">
        <v>58</v>
      </c>
      <c r="F7" s="92" t="s">
        <v>59</v>
      </c>
      <c r="I7" s="94"/>
      <c r="J7" s="96" t="s">
        <v>60</v>
      </c>
    </row>
    <row r="8" spans="1:17"/>
    <row r="9" spans="1:17">
      <c r="E9" s="92" t="s">
        <v>61</v>
      </c>
      <c r="F9" s="92" t="s">
        <v>62</v>
      </c>
      <c r="I9" s="94"/>
      <c r="J9" s="97" t="s">
        <v>60</v>
      </c>
    </row>
    <row r="10" spans="1:17">
      <c r="I10" s="94"/>
      <c r="J10" s="94"/>
    </row>
    <row r="11" spans="1:17">
      <c r="E11" s="92" t="s">
        <v>63</v>
      </c>
      <c r="F11" s="92" t="s">
        <v>64</v>
      </c>
      <c r="I11" s="94"/>
      <c r="J11" s="98" t="s">
        <v>60</v>
      </c>
    </row>
    <row r="12" spans="1:17">
      <c r="I12" s="94"/>
      <c r="J12" s="94"/>
    </row>
    <row r="13" spans="1:17">
      <c r="E13" s="92" t="s">
        <v>65</v>
      </c>
      <c r="F13" s="92" t="s">
        <v>66</v>
      </c>
      <c r="I13" s="94"/>
      <c r="J13" s="94">
        <v>100</v>
      </c>
    </row>
    <row r="14" spans="1:17">
      <c r="I14" s="94"/>
      <c r="J14" s="94"/>
    </row>
    <row r="15" spans="1:17">
      <c r="E15" s="92" t="s">
        <v>67</v>
      </c>
      <c r="F15" s="92" t="s">
        <v>68</v>
      </c>
      <c r="I15" s="94"/>
      <c r="J15" s="99">
        <v>100</v>
      </c>
    </row>
    <row r="16" spans="1:17">
      <c r="I16" s="94"/>
      <c r="J16" s="94"/>
    </row>
    <row r="17" spans="5:10">
      <c r="E17" s="92" t="s">
        <v>69</v>
      </c>
      <c r="F17" s="92" t="s">
        <v>70</v>
      </c>
      <c r="I17" s="94"/>
      <c r="J17" s="100">
        <v>100</v>
      </c>
    </row>
    <row r="18" spans="5:10">
      <c r="I18" s="94"/>
    </row>
    <row r="19" spans="5:10">
      <c r="E19" s="92" t="s">
        <v>71</v>
      </c>
      <c r="F19" s="92" t="s">
        <v>72</v>
      </c>
      <c r="J19" s="153" t="s">
        <v>9</v>
      </c>
    </row>
    <row r="20" spans="5:10"/>
    <row r="21" spans="5:10">
      <c r="E21" s="92" t="s">
        <v>73</v>
      </c>
      <c r="F21" s="92" t="s">
        <v>74</v>
      </c>
      <c r="I21" s="94"/>
      <c r="J21" s="101"/>
    </row>
    <row r="22" spans="5:10">
      <c r="I22" s="94"/>
      <c r="J22" s="94"/>
    </row>
    <row r="23" spans="5:10">
      <c r="I23" s="94"/>
      <c r="J23" s="94"/>
    </row>
    <row r="24" spans="5:10"/>
    <row r="25" spans="5:10">
      <c r="E25" s="93" t="s">
        <v>75</v>
      </c>
      <c r="F25" s="93" t="s">
        <v>56</v>
      </c>
      <c r="G25" s="93"/>
      <c r="H25" s="93"/>
      <c r="I25" s="95"/>
      <c r="J25" s="95" t="s">
        <v>57</v>
      </c>
    </row>
    <row r="26" spans="5:10">
      <c r="I26" s="94"/>
      <c r="J26" s="94"/>
    </row>
    <row r="27" spans="5:10">
      <c r="E27" s="92" t="s">
        <v>76</v>
      </c>
      <c r="F27" s="92" t="s">
        <v>77</v>
      </c>
      <c r="I27" s="94"/>
      <c r="J27" s="102" t="s">
        <v>54</v>
      </c>
    </row>
    <row r="28" spans="5:10">
      <c r="I28" s="94"/>
      <c r="J28" s="94"/>
    </row>
    <row r="29" spans="5:10">
      <c r="E29" s="92" t="s">
        <v>78</v>
      </c>
      <c r="F29" s="92" t="s">
        <v>79</v>
      </c>
      <c r="I29" s="94"/>
      <c r="J29" s="103" t="s">
        <v>80</v>
      </c>
    </row>
    <row r="30" spans="5:10">
      <c r="I30" s="94"/>
      <c r="J30" s="94"/>
    </row>
    <row r="31" spans="5:10">
      <c r="E31" s="92" t="s">
        <v>81</v>
      </c>
      <c r="F31" s="92" t="s">
        <v>436</v>
      </c>
      <c r="I31" s="94"/>
      <c r="J31" s="460" t="s">
        <v>82</v>
      </c>
    </row>
    <row r="32" spans="5:10">
      <c r="I32" s="94"/>
      <c r="J32" s="94"/>
    </row>
    <row r="33" spans="4:10">
      <c r="E33" s="92" t="s">
        <v>83</v>
      </c>
      <c r="F33" s="92" t="s">
        <v>84</v>
      </c>
      <c r="I33" s="94"/>
      <c r="J33" s="104" t="s">
        <v>85</v>
      </c>
    </row>
    <row r="34" spans="4:10">
      <c r="I34" s="94"/>
      <c r="J34" s="94"/>
    </row>
    <row r="35" spans="4:10">
      <c r="E35" s="92" t="s">
        <v>86</v>
      </c>
      <c r="F35" s="92" t="s">
        <v>87</v>
      </c>
      <c r="I35" s="94"/>
      <c r="J35" s="105" t="s">
        <v>88</v>
      </c>
    </row>
    <row r="36" spans="4:10">
      <c r="I36" s="94"/>
    </row>
    <row r="37" spans="4:10">
      <c r="E37" s="92" t="s">
        <v>89</v>
      </c>
      <c r="F37" s="92" t="s">
        <v>90</v>
      </c>
      <c r="I37" s="94"/>
      <c r="J37" s="94" t="s">
        <v>53</v>
      </c>
    </row>
    <row r="38" spans="4:10">
      <c r="I38" s="94"/>
      <c r="J38" s="94"/>
    </row>
    <row r="39" spans="4:10">
      <c r="D39" s="106"/>
      <c r="E39" s="107" t="s">
        <v>91</v>
      </c>
      <c r="F39" s="92" t="s">
        <v>92</v>
      </c>
      <c r="J39" s="108" t="s">
        <v>93</v>
      </c>
    </row>
    <row r="40" spans="4:10" ht="15">
      <c r="E40" s="109"/>
    </row>
    <row r="41" spans="4:10" ht="15">
      <c r="D41" s="93"/>
      <c r="E41" s="109"/>
    </row>
    <row r="42" spans="4:10" ht="15">
      <c r="D42" s="93"/>
      <c r="E42" s="109"/>
    </row>
    <row r="43" spans="4:10" ht="15">
      <c r="D43" s="93"/>
      <c r="E43" s="109"/>
    </row>
    <row r="44" spans="4:10" ht="15">
      <c r="E44" s="109"/>
    </row>
    <row r="45" spans="4:10" ht="15">
      <c r="E45" s="109"/>
    </row>
    <row r="46" spans="4:10" ht="15">
      <c r="E46" s="109"/>
    </row>
  </sheetData>
  <hyperlinks>
    <hyperlink ref="A3" location="Menu!A1" display="Menu"/>
  </hyperlinks>
  <pageMargins left="0.35433070866141736" right="0.35433070866141736" top="0.59055118110236227" bottom="0.59055118110236227" header="0.51181102362204722" footer="0.31496062992125984"/>
  <pageSetup paperSize="9" scale="75" orientation="landscape" r:id="rId1"/>
  <headerFooter alignWithMargins="0">
    <oddFooter>&amp;L&amp;F&amp;C&amp;D&amp;RPage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0"/>
    <pageSetUpPr fitToPage="1"/>
  </sheetPr>
  <dimension ref="A1:M27"/>
  <sheetViews>
    <sheetView showGridLines="0" zoomScale="70" zoomScaleNormal="70" workbookViewId="0">
      <pane ySplit="6" topLeftCell="A7" activePane="bottomLeft" state="frozen"/>
      <selection activeCell="L444" sqref="L444"/>
      <selection pane="bottomLeft" activeCell="L444" sqref="L444"/>
    </sheetView>
  </sheetViews>
  <sheetFormatPr defaultRowHeight="12.75"/>
  <cols>
    <col min="1" max="1" width="9.5" style="118" bestFit="1" customWidth="1"/>
    <col min="2" max="2" width="21.25" style="118" customWidth="1"/>
    <col min="3" max="3" width="11.5" style="118" bestFit="1" customWidth="1"/>
    <col min="4" max="5" width="2" style="118" customWidth="1"/>
    <col min="6" max="6" width="2.875" style="118" bestFit="1" customWidth="1"/>
    <col min="7" max="7" width="13.375" style="118" bestFit="1" customWidth="1"/>
    <col min="8" max="16384" width="9" style="118"/>
  </cols>
  <sheetData>
    <row r="1" spans="1:13" s="113" customFormat="1" ht="18">
      <c r="A1" s="70" t="str">
        <f>Title!B12</f>
        <v>CitiPower 2016-20 Price Reset - Metering Volumes Model</v>
      </c>
      <c r="B1" s="110"/>
      <c r="C1" s="110"/>
      <c r="D1" s="110"/>
      <c r="E1" s="110"/>
      <c r="F1" s="110"/>
      <c r="G1" s="110"/>
      <c r="H1" s="110"/>
      <c r="I1" s="111"/>
      <c r="J1" s="112"/>
      <c r="K1" s="112"/>
      <c r="L1" s="112"/>
      <c r="M1" s="112"/>
    </row>
    <row r="2" spans="1:13" s="113" customFormat="1" ht="15.75">
      <c r="A2" s="114" t="str">
        <f ca="1">MID(CELL("Filename",C1),FIND("]",CELL("Filename",C1))+1,255)</f>
        <v>Check</v>
      </c>
      <c r="B2" s="114"/>
      <c r="C2" s="115"/>
      <c r="D2" s="114"/>
      <c r="E2" s="114"/>
      <c r="F2" s="114"/>
      <c r="G2" s="137" t="str">
        <f ca="1">G6</f>
        <v>OK</v>
      </c>
      <c r="H2" s="114"/>
      <c r="I2" s="111"/>
      <c r="J2" s="116"/>
      <c r="K2" s="116"/>
      <c r="L2" s="112"/>
      <c r="M2" s="112"/>
    </row>
    <row r="3" spans="1:13" s="109" customFormat="1" ht="15">
      <c r="A3" s="117" t="s">
        <v>9</v>
      </c>
    </row>
    <row r="6" spans="1:13">
      <c r="G6" s="299" t="str">
        <f ca="1">IF(SUM(G8:G27)&lt;&gt;0,"ERROR","OK")</f>
        <v>OK</v>
      </c>
    </row>
    <row r="7" spans="1:13">
      <c r="G7" s="300"/>
    </row>
    <row r="8" spans="1:13">
      <c r="B8" s="138" t="str">
        <f ca="1">Inputs!A2</f>
        <v>Inputs</v>
      </c>
      <c r="G8" s="301">
        <f>Inputs!R3</f>
        <v>0</v>
      </c>
    </row>
    <row r="9" spans="1:13">
      <c r="B9" s="118" t="str">
        <f ca="1">'CP Capex Vols'!A2</f>
        <v>CP Capex Vols</v>
      </c>
      <c r="G9" s="301">
        <f ca="1">'CP Capex Vols'!O5</f>
        <v>0</v>
      </c>
    </row>
    <row r="10" spans="1:13">
      <c r="B10" s="118" t="str">
        <f ca="1">'CP PTRM Vols'!A2</f>
        <v>CP PTRM Vols</v>
      </c>
      <c r="G10" s="301">
        <f>'CP PTRM Vols'!O5</f>
        <v>0</v>
      </c>
    </row>
    <row r="11" spans="1:13">
      <c r="B11" s="118" t="str">
        <f ca="1">'CP Exit Fee Vols'!A2</f>
        <v>CP Exit Fee Vols</v>
      </c>
      <c r="G11" s="301">
        <f>'CP Exit Fee Vols'!O5</f>
        <v>0</v>
      </c>
    </row>
    <row r="12" spans="1:13">
      <c r="B12" s="118" t="str">
        <f ca="1">'CP ACS Vols'!A2</f>
        <v>CP ACS Vols</v>
      </c>
      <c r="G12" s="301">
        <f>'CP ACS Vols'!P5</f>
        <v>0</v>
      </c>
    </row>
    <row r="13" spans="1:13">
      <c r="B13" s="118" t="str">
        <f ca="1">'CP Opex Step Change Vols'!A2</f>
        <v>CP Opex Step Change Vols</v>
      </c>
      <c r="G13" s="301">
        <f>'CP Opex Step Change Vols'!S6</f>
        <v>0</v>
      </c>
    </row>
    <row r="14" spans="1:13">
      <c r="B14" s="118" t="str">
        <f ca="1">'CP Reset RIN'!B2</f>
        <v>CP Reset RIN</v>
      </c>
      <c r="G14" s="301">
        <f>'CP Reset RIN'!AB7</f>
        <v>0</v>
      </c>
    </row>
    <row r="15" spans="1:13">
      <c r="B15" s="118" t="str">
        <f ca="1">'CP Calc'!A2</f>
        <v>CP Calc</v>
      </c>
      <c r="G15" s="301">
        <f>'CP Calc'!O5</f>
        <v>0</v>
      </c>
    </row>
    <row r="16" spans="1:13">
      <c r="G16" s="15"/>
    </row>
    <row r="17" spans="7:7">
      <c r="G17" s="15"/>
    </row>
    <row r="18" spans="7:7">
      <c r="G18" s="15"/>
    </row>
    <row r="19" spans="7:7">
      <c r="G19" s="15"/>
    </row>
    <row r="20" spans="7:7">
      <c r="G20" s="15"/>
    </row>
    <row r="21" spans="7:7">
      <c r="G21" s="15"/>
    </row>
    <row r="22" spans="7:7">
      <c r="G22" s="15"/>
    </row>
    <row r="23" spans="7:7">
      <c r="G23" s="15"/>
    </row>
    <row r="24" spans="7:7">
      <c r="G24" s="15"/>
    </row>
    <row r="25" spans="7:7">
      <c r="G25" s="15"/>
    </row>
    <row r="27" spans="7:7">
      <c r="G27" s="15"/>
    </row>
  </sheetData>
  <hyperlinks>
    <hyperlink ref="A3" location="Menu!A4" display="Menu"/>
  </hyperlinks>
  <pageMargins left="0.75" right="0.75" top="1" bottom="1" header="0.5" footer="0.5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26"/>
    <pageSetUpPr fitToPage="1"/>
  </sheetPr>
  <dimension ref="A1:S992"/>
  <sheetViews>
    <sheetView showGridLines="0" tabSelected="1" zoomScale="70" zoomScaleNormal="70" workbookViewId="0">
      <pane ySplit="3" topLeftCell="A427" activePane="bottomLeft" state="frozen"/>
      <selection activeCell="L444" sqref="L444"/>
      <selection pane="bottomLeft" activeCell="E464" sqref="E464"/>
    </sheetView>
  </sheetViews>
  <sheetFormatPr defaultRowHeight="12.75"/>
  <cols>
    <col min="1" max="1" width="9" style="118"/>
    <col min="2" max="2" width="3" style="118" customWidth="1"/>
    <col min="3" max="3" width="3.75" style="118" customWidth="1"/>
    <col min="4" max="4" width="2.375" style="136" customWidth="1"/>
    <col min="5" max="5" width="40.75" style="118" customWidth="1"/>
    <col min="6" max="6" width="4.625" style="118" customWidth="1"/>
    <col min="7" max="8" width="8.125" style="118" customWidth="1"/>
    <col min="9" max="9" width="11.25" style="118" customWidth="1"/>
    <col min="10" max="10" width="11" style="118" customWidth="1"/>
    <col min="11" max="11" width="11.5" style="118" bestFit="1" customWidth="1"/>
    <col min="12" max="12" width="8.5" style="118" customWidth="1"/>
    <col min="13" max="13" width="4.625" style="118" customWidth="1"/>
    <col min="14" max="14" width="4.625" style="234" customWidth="1"/>
    <col min="15" max="15" width="57.75" style="118" customWidth="1"/>
    <col min="16" max="16" width="2" style="118" customWidth="1"/>
    <col min="17" max="17" width="4.625" style="133" customWidth="1"/>
    <col min="18" max="18" width="18.5" style="118" bestFit="1" customWidth="1"/>
    <col min="19" max="19" width="44.375" style="118" bestFit="1" customWidth="1"/>
    <col min="20" max="20" width="6.75" style="118" bestFit="1" customWidth="1"/>
    <col min="21" max="16384" width="9" style="118"/>
  </cols>
  <sheetData>
    <row r="1" spans="1:18" s="113" customFormat="1" ht="18">
      <c r="A1" s="70" t="str">
        <f>Title!B12</f>
        <v>CitiPower 2016-20 Price Reset - Metering Volumes Model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2"/>
      <c r="Q1" s="112"/>
    </row>
    <row r="2" spans="1:18" s="113" customFormat="1" ht="15.75">
      <c r="A2" s="114" t="str">
        <f ca="1">MID(CELL("Filename",C1),FIND("]",CELL("Filename",C1))+1,255)</f>
        <v>Inputs</v>
      </c>
      <c r="B2" s="114"/>
      <c r="C2" s="115"/>
      <c r="D2" s="114"/>
      <c r="E2" s="114"/>
      <c r="F2" s="114"/>
      <c r="G2" s="114"/>
      <c r="H2" s="114"/>
      <c r="I2" s="114"/>
      <c r="J2" s="114"/>
      <c r="K2" s="115"/>
      <c r="L2" s="115"/>
      <c r="M2" s="115"/>
      <c r="N2" s="115"/>
      <c r="O2" s="114" t="str">
        <f ca="1">Check!G6</f>
        <v>OK</v>
      </c>
      <c r="P2" s="112"/>
      <c r="Q2" s="112"/>
    </row>
    <row r="3" spans="1:18" s="109" customFormat="1" ht="15">
      <c r="A3" s="117" t="s">
        <v>9</v>
      </c>
      <c r="B3" s="294" t="s">
        <v>223</v>
      </c>
      <c r="C3" s="253"/>
      <c r="D3" s="254"/>
      <c r="E3" s="254"/>
      <c r="N3" s="229"/>
      <c r="R3" s="147">
        <f>SUM(R6:R460)</f>
        <v>0</v>
      </c>
    </row>
    <row r="5" spans="1:18">
      <c r="B5" s="119"/>
      <c r="C5" s="120"/>
      <c r="D5" s="121"/>
      <c r="E5" s="120"/>
      <c r="F5" s="120"/>
      <c r="G5" s="120"/>
      <c r="H5" s="120"/>
      <c r="I5" s="120"/>
      <c r="J5" s="120"/>
      <c r="K5" s="120"/>
      <c r="L5" s="120"/>
      <c r="M5" s="120"/>
      <c r="N5" s="230"/>
      <c r="O5" s="120"/>
      <c r="P5" s="122"/>
    </row>
    <row r="6" spans="1:18">
      <c r="B6" s="124"/>
      <c r="C6" s="199" t="s">
        <v>195</v>
      </c>
      <c r="D6" s="125"/>
      <c r="E6" s="123"/>
      <c r="F6" s="123"/>
      <c r="G6" s="123"/>
      <c r="H6" s="123"/>
      <c r="I6" s="123"/>
      <c r="J6" s="123"/>
      <c r="K6" s="123"/>
      <c r="L6" s="123"/>
      <c r="M6" s="123"/>
      <c r="N6" s="231"/>
      <c r="O6" s="123"/>
      <c r="P6" s="127"/>
    </row>
    <row r="7" spans="1:18">
      <c r="B7" s="124"/>
      <c r="C7" s="123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231"/>
      <c r="O7" s="123"/>
      <c r="P7" s="127"/>
    </row>
    <row r="8" spans="1:18">
      <c r="B8" s="124"/>
      <c r="C8" s="140" t="s">
        <v>194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232"/>
      <c r="O8" s="125"/>
      <c r="P8" s="127"/>
    </row>
    <row r="9" spans="1:18">
      <c r="B9" s="124"/>
      <c r="C9" s="140">
        <v>1</v>
      </c>
      <c r="D9" s="292" t="str">
        <f>NMI_INVENTORY</f>
        <v>NMI INVENTORY</v>
      </c>
      <c r="E9" s="252"/>
      <c r="F9" s="125"/>
      <c r="G9" s="125"/>
      <c r="H9" s="125"/>
      <c r="I9" s="125"/>
      <c r="J9" s="125"/>
      <c r="K9" s="125"/>
      <c r="L9" s="125"/>
      <c r="M9" s="125"/>
      <c r="N9" s="232"/>
      <c r="O9" s="125"/>
      <c r="P9" s="127"/>
    </row>
    <row r="10" spans="1:18">
      <c r="B10" s="124"/>
      <c r="C10" s="140">
        <v>2</v>
      </c>
      <c r="D10" s="292" t="str">
        <f>C51</f>
        <v>METER INVENTORY</v>
      </c>
      <c r="E10" s="252"/>
      <c r="F10" s="125"/>
      <c r="G10" s="125"/>
      <c r="H10" s="125"/>
      <c r="I10" s="125"/>
      <c r="J10" s="125"/>
      <c r="K10" s="125"/>
      <c r="L10" s="125"/>
      <c r="M10" s="125"/>
      <c r="N10" s="232"/>
      <c r="O10" s="125"/>
      <c r="P10" s="127"/>
    </row>
    <row r="11" spans="1:18">
      <c r="B11" s="124"/>
      <c r="C11" s="140">
        <v>3</v>
      </c>
      <c r="D11" s="292" t="str">
        <f>C86</f>
        <v>NEW CONNECTIONS</v>
      </c>
      <c r="E11" s="252"/>
      <c r="F11" s="125"/>
      <c r="G11" s="125"/>
      <c r="H11" s="125"/>
      <c r="I11" s="125"/>
      <c r="J11" s="125"/>
      <c r="K11" s="125"/>
      <c r="L11" s="125"/>
      <c r="M11" s="125"/>
      <c r="N11" s="232"/>
      <c r="O11" s="125"/>
      <c r="P11" s="127"/>
    </row>
    <row r="12" spans="1:18">
      <c r="B12" s="124"/>
      <c r="C12" s="140">
        <v>4</v>
      </c>
      <c r="D12" s="292" t="str">
        <f>C124</f>
        <v>ABOLISHMENT'S</v>
      </c>
      <c r="E12" s="252"/>
      <c r="F12" s="125"/>
      <c r="G12" s="125"/>
      <c r="H12" s="125"/>
      <c r="I12" s="125"/>
      <c r="J12" s="125"/>
      <c r="K12" s="125"/>
      <c r="L12" s="125"/>
      <c r="M12" s="125"/>
      <c r="N12" s="232"/>
      <c r="O12" s="125"/>
      <c r="P12" s="127"/>
    </row>
    <row r="13" spans="1:18">
      <c r="B13" s="124"/>
      <c r="C13" s="140">
        <v>5</v>
      </c>
      <c r="D13" s="292" t="str">
        <f>C157</f>
        <v>FAULT REPLACEMENTS</v>
      </c>
      <c r="E13" s="252"/>
      <c r="F13" s="125"/>
      <c r="G13" s="125"/>
      <c r="H13" s="125"/>
      <c r="I13" s="125"/>
      <c r="J13" s="125"/>
      <c r="K13" s="125"/>
      <c r="L13" s="125"/>
      <c r="M13" s="125"/>
      <c r="N13" s="232"/>
      <c r="O13" s="125"/>
      <c r="P13" s="127"/>
    </row>
    <row r="14" spans="1:18">
      <c r="B14" s="124"/>
      <c r="C14" s="140">
        <v>6</v>
      </c>
      <c r="D14" s="292" t="str">
        <f>C217</f>
        <v>CUSTOMER INITIATED REPLACEMENTS</v>
      </c>
      <c r="E14" s="252"/>
      <c r="F14" s="125"/>
      <c r="G14" s="125"/>
      <c r="H14" s="125"/>
      <c r="I14" s="125"/>
      <c r="J14" s="125"/>
      <c r="K14" s="125"/>
      <c r="L14" s="125"/>
      <c r="M14" s="125"/>
      <c r="N14" s="232"/>
      <c r="O14" s="125"/>
      <c r="P14" s="127"/>
    </row>
    <row r="15" spans="1:18">
      <c r="B15" s="124"/>
      <c r="C15" s="140">
        <v>7</v>
      </c>
      <c r="D15" s="292" t="str">
        <f>C274</f>
        <v>COMPANY INITIATED REPLACEMENTS</v>
      </c>
      <c r="E15" s="252"/>
      <c r="F15" s="125"/>
      <c r="G15" s="125"/>
      <c r="H15" s="125"/>
      <c r="I15" s="125"/>
      <c r="J15" s="125"/>
      <c r="K15" s="125"/>
      <c r="L15" s="125"/>
      <c r="M15" s="125"/>
      <c r="N15" s="232"/>
      <c r="O15" s="125"/>
      <c r="P15" s="127"/>
    </row>
    <row r="16" spans="1:18">
      <c r="B16" s="124"/>
      <c r="C16" s="140" t="s">
        <v>213</v>
      </c>
      <c r="D16" s="226"/>
      <c r="E16" s="125"/>
      <c r="F16" s="125"/>
      <c r="G16" s="125"/>
      <c r="H16" s="125"/>
      <c r="I16" s="125"/>
      <c r="J16" s="125"/>
      <c r="K16" s="125"/>
      <c r="L16" s="125"/>
      <c r="M16" s="125"/>
      <c r="N16" s="232"/>
      <c r="O16" s="125"/>
      <c r="P16" s="127"/>
    </row>
    <row r="17" spans="2:16">
      <c r="B17" s="124"/>
      <c r="C17" s="134">
        <v>8</v>
      </c>
      <c r="D17" s="293" t="str">
        <f>C341</f>
        <v>MESH DEVICE INVENTORY</v>
      </c>
      <c r="E17" s="293"/>
      <c r="F17" s="123"/>
      <c r="G17" s="123"/>
      <c r="H17" s="123"/>
      <c r="I17" s="123"/>
      <c r="J17" s="123"/>
      <c r="K17" s="123"/>
      <c r="L17" s="123"/>
      <c r="M17" s="123"/>
      <c r="N17" s="231"/>
      <c r="O17" s="123"/>
      <c r="P17" s="127"/>
    </row>
    <row r="18" spans="2:16">
      <c r="B18" s="124"/>
      <c r="C18" s="134">
        <v>9</v>
      </c>
      <c r="D18" s="293" t="str">
        <f>C356</f>
        <v>ENVIRONMENTAL RESPONSE INSTALLATIONS</v>
      </c>
      <c r="E18" s="293"/>
      <c r="F18" s="123"/>
      <c r="G18" s="123"/>
      <c r="H18" s="123"/>
      <c r="I18" s="123"/>
      <c r="J18" s="123"/>
      <c r="K18" s="123"/>
      <c r="L18" s="123"/>
      <c r="M18" s="123"/>
      <c r="N18" s="231"/>
      <c r="O18" s="123"/>
      <c r="P18" s="127"/>
    </row>
    <row r="19" spans="2:16">
      <c r="B19" s="124"/>
      <c r="C19" s="134">
        <v>10</v>
      </c>
      <c r="D19" s="293" t="str">
        <f>C368</f>
        <v>MESH DEVICE VOLUME GROWTH</v>
      </c>
      <c r="E19" s="293"/>
      <c r="F19" s="123"/>
      <c r="G19" s="123"/>
      <c r="H19" s="123"/>
      <c r="I19" s="123"/>
      <c r="J19" s="123"/>
      <c r="K19" s="123"/>
      <c r="L19" s="123"/>
      <c r="M19" s="123"/>
      <c r="N19" s="231"/>
      <c r="O19" s="123"/>
      <c r="P19" s="127"/>
    </row>
    <row r="20" spans="2:16">
      <c r="B20" s="124"/>
      <c r="C20" s="134">
        <v>11</v>
      </c>
      <c r="D20" s="293" t="str">
        <f>C377</f>
        <v>MESH FAULT REPLACEMENTS</v>
      </c>
      <c r="E20" s="293"/>
      <c r="F20" s="123"/>
      <c r="G20" s="123"/>
      <c r="H20" s="123"/>
      <c r="I20" s="123"/>
      <c r="J20" s="123"/>
      <c r="K20" s="123"/>
      <c r="L20" s="123"/>
      <c r="M20" s="123"/>
      <c r="N20" s="231"/>
      <c r="O20" s="123"/>
      <c r="P20" s="127"/>
    </row>
    <row r="21" spans="2:16">
      <c r="B21" s="124"/>
      <c r="C21" s="134">
        <v>12</v>
      </c>
      <c r="D21" s="293" t="str">
        <f>C405</f>
        <v>MESH PROGRAMED INSTALLATIONS &amp; REPLACEMENTS</v>
      </c>
      <c r="E21" s="293"/>
      <c r="F21" s="123"/>
      <c r="G21" s="123"/>
      <c r="H21" s="123"/>
      <c r="I21" s="123"/>
      <c r="J21" s="123"/>
      <c r="K21" s="123"/>
      <c r="L21" s="123"/>
      <c r="M21" s="123"/>
      <c r="N21" s="231"/>
      <c r="O21" s="123"/>
      <c r="P21" s="127"/>
    </row>
    <row r="22" spans="2:16">
      <c r="B22" s="129"/>
      <c r="C22" s="224"/>
      <c r="D22" s="225"/>
      <c r="E22" s="130"/>
      <c r="F22" s="130"/>
      <c r="G22" s="130"/>
      <c r="H22" s="130"/>
      <c r="I22" s="130"/>
      <c r="J22" s="130"/>
      <c r="K22" s="130"/>
      <c r="L22" s="130"/>
      <c r="M22" s="130"/>
      <c r="N22" s="233"/>
      <c r="O22" s="130"/>
      <c r="P22" s="132"/>
    </row>
    <row r="23" spans="2:16">
      <c r="C23" s="220"/>
    </row>
    <row r="24" spans="2:16">
      <c r="B24" s="119"/>
      <c r="C24" s="120"/>
      <c r="D24" s="121"/>
      <c r="E24" s="120"/>
      <c r="F24" s="120"/>
      <c r="G24" s="120"/>
      <c r="H24" s="120"/>
      <c r="I24" s="120"/>
      <c r="J24" s="120"/>
      <c r="K24" s="120"/>
      <c r="L24" s="120"/>
      <c r="M24" s="120"/>
      <c r="N24" s="230"/>
      <c r="O24" s="120"/>
      <c r="P24" s="122"/>
    </row>
    <row r="25" spans="2:16">
      <c r="B25" s="124"/>
      <c r="C25" s="139" t="s">
        <v>188</v>
      </c>
      <c r="D25" s="125"/>
      <c r="E25" s="123"/>
      <c r="F25" s="123"/>
      <c r="G25" s="123"/>
      <c r="H25" s="123"/>
      <c r="I25" s="126"/>
      <c r="J25" s="461" t="s">
        <v>94</v>
      </c>
      <c r="K25" s="123"/>
      <c r="L25" s="123"/>
      <c r="M25" s="123"/>
      <c r="N25" s="231"/>
      <c r="O25" s="128"/>
      <c r="P25" s="127"/>
    </row>
    <row r="26" spans="2:16">
      <c r="B26" s="129"/>
      <c r="C26" s="130"/>
      <c r="D26" s="131"/>
      <c r="E26" s="130"/>
      <c r="F26" s="130"/>
      <c r="G26" s="130"/>
      <c r="H26" s="130"/>
      <c r="I26" s="130"/>
      <c r="J26" s="130"/>
      <c r="K26" s="130"/>
      <c r="L26" s="130"/>
      <c r="M26" s="130"/>
      <c r="N26" s="233"/>
      <c r="O26" s="130"/>
      <c r="P26" s="132"/>
    </row>
    <row r="28" spans="2:16">
      <c r="B28" s="119"/>
      <c r="C28" s="120"/>
      <c r="D28" s="121"/>
      <c r="E28" s="120"/>
      <c r="F28" s="120"/>
      <c r="G28" s="120"/>
      <c r="H28" s="120"/>
      <c r="I28" s="120"/>
      <c r="J28" s="120"/>
      <c r="K28" s="120"/>
      <c r="L28" s="120"/>
      <c r="M28" s="120"/>
      <c r="N28" s="230"/>
      <c r="O28" s="120"/>
      <c r="P28" s="122"/>
    </row>
    <row r="29" spans="2:16">
      <c r="B29" s="236">
        <v>1</v>
      </c>
      <c r="C29" s="199" t="s">
        <v>169</v>
      </c>
      <c r="D29" s="192"/>
      <c r="E29" s="192"/>
      <c r="F29" s="192"/>
      <c r="G29" s="192"/>
      <c r="H29" s="192"/>
      <c r="I29" s="200"/>
      <c r="J29" s="192"/>
      <c r="K29" s="123"/>
      <c r="L29" s="123"/>
      <c r="M29" s="123"/>
      <c r="N29" s="231"/>
      <c r="O29" s="123"/>
      <c r="P29" s="127"/>
    </row>
    <row r="30" spans="2:16">
      <c r="B30" s="236"/>
      <c r="C30" s="192"/>
      <c r="D30" s="192"/>
      <c r="E30" s="192"/>
      <c r="F30" s="192"/>
      <c r="G30" s="192"/>
      <c r="H30" s="192"/>
      <c r="I30" s="200"/>
      <c r="J30" s="192"/>
      <c r="K30" s="123"/>
      <c r="L30" s="123"/>
      <c r="M30" s="123"/>
      <c r="N30" s="231"/>
      <c r="O30" s="123"/>
      <c r="P30" s="127"/>
    </row>
    <row r="31" spans="2:16">
      <c r="B31" s="236"/>
      <c r="C31" s="192"/>
      <c r="D31" s="201" t="s">
        <v>182</v>
      </c>
      <c r="E31" s="199"/>
      <c r="F31" s="199"/>
      <c r="G31" s="199"/>
      <c r="H31" s="199"/>
      <c r="I31" s="135" t="s">
        <v>293</v>
      </c>
      <c r="J31" s="135" t="s">
        <v>7</v>
      </c>
      <c r="K31" s="123"/>
      <c r="L31" s="123"/>
      <c r="M31" s="123"/>
      <c r="N31" s="231"/>
      <c r="O31" s="123"/>
      <c r="P31" s="127"/>
    </row>
    <row r="32" spans="2:16">
      <c r="B32" s="236"/>
      <c r="C32" s="192"/>
      <c r="D32" s="201"/>
      <c r="E32" s="202" t="s">
        <v>125</v>
      </c>
      <c r="F32" s="202"/>
      <c r="G32" s="202" t="s">
        <v>129</v>
      </c>
      <c r="H32" s="202"/>
      <c r="I32" s="462">
        <v>256429</v>
      </c>
      <c r="J32" s="462">
        <f>221665+36320</f>
        <v>257985</v>
      </c>
      <c r="K32" s="315">
        <f>I32+J89+J127-J32</f>
        <v>0</v>
      </c>
      <c r="L32" s="123"/>
      <c r="M32" s="123"/>
      <c r="N32" s="228" t="s">
        <v>184</v>
      </c>
      <c r="P32" s="222"/>
    </row>
    <row r="33" spans="2:18">
      <c r="B33" s="236"/>
      <c r="C33" s="192"/>
      <c r="D33" s="201"/>
      <c r="E33" s="202" t="s">
        <v>126</v>
      </c>
      <c r="F33" s="202"/>
      <c r="G33" s="202" t="s">
        <v>129</v>
      </c>
      <c r="H33" s="202"/>
      <c r="I33" s="462">
        <v>60555</v>
      </c>
      <c r="J33" s="462">
        <v>61307</v>
      </c>
      <c r="K33" s="315">
        <f>I33+J90+J128-J33</f>
        <v>0</v>
      </c>
      <c r="L33" s="123"/>
      <c r="M33" s="123"/>
      <c r="N33" s="231"/>
      <c r="O33" s="221"/>
      <c r="P33" s="222"/>
    </row>
    <row r="34" spans="2:18">
      <c r="B34" s="236"/>
      <c r="C34" s="192"/>
      <c r="D34" s="201"/>
      <c r="E34" s="202" t="s">
        <v>127</v>
      </c>
      <c r="F34" s="202"/>
      <c r="G34" s="202" t="s">
        <v>129</v>
      </c>
      <c r="H34" s="202"/>
      <c r="I34" s="462">
        <v>2464</v>
      </c>
      <c r="J34" s="462">
        <v>2532</v>
      </c>
      <c r="K34" s="315">
        <f>I34+J91+J129-J34</f>
        <v>0</v>
      </c>
      <c r="L34" s="123"/>
      <c r="M34" s="123"/>
      <c r="N34" s="231"/>
      <c r="O34" s="221"/>
      <c r="P34" s="222"/>
    </row>
    <row r="35" spans="2:18">
      <c r="B35" s="236"/>
      <c r="C35" s="192"/>
      <c r="D35" s="201"/>
      <c r="E35" s="202" t="s">
        <v>1</v>
      </c>
      <c r="F35" s="202"/>
      <c r="G35" s="202" t="s">
        <v>129</v>
      </c>
      <c r="H35" s="202"/>
      <c r="I35" s="196">
        <f>SUM(I32:I34)</f>
        <v>319448</v>
      </c>
      <c r="J35" s="196">
        <f>SUM(J32:J34)</f>
        <v>321824</v>
      </c>
      <c r="K35" s="316">
        <f>SUM(K32:K34)</f>
        <v>0</v>
      </c>
      <c r="L35" s="123"/>
      <c r="M35" s="123"/>
      <c r="N35" s="231"/>
      <c r="O35" s="221"/>
      <c r="P35" s="222"/>
      <c r="R35" s="317">
        <f>I35+J92+J130-J35</f>
        <v>0</v>
      </c>
    </row>
    <row r="36" spans="2:18">
      <c r="B36" s="236"/>
      <c r="C36" s="192"/>
      <c r="D36" s="201"/>
      <c r="E36" s="202"/>
      <c r="F36" s="202"/>
      <c r="G36" s="202"/>
      <c r="H36" s="202"/>
      <c r="I36" s="123"/>
      <c r="J36" s="196"/>
      <c r="K36" s="123"/>
      <c r="L36" s="123"/>
      <c r="M36" s="123"/>
      <c r="N36" s="231"/>
      <c r="O36" s="221"/>
      <c r="P36" s="222"/>
    </row>
    <row r="37" spans="2:18">
      <c r="B37" s="236"/>
      <c r="C37" s="192"/>
      <c r="D37" s="201" t="s">
        <v>259</v>
      </c>
      <c r="F37" s="202"/>
      <c r="G37" s="202"/>
      <c r="H37" s="202"/>
      <c r="I37" s="123"/>
      <c r="K37" s="123"/>
      <c r="L37" s="123"/>
      <c r="M37" s="123"/>
      <c r="N37" s="231"/>
      <c r="O37" s="221"/>
      <c r="P37" s="222"/>
    </row>
    <row r="38" spans="2:18">
      <c r="B38" s="236"/>
      <c r="C38" s="192"/>
      <c r="D38" s="202"/>
      <c r="E38" s="202" t="s">
        <v>125</v>
      </c>
      <c r="F38" s="202"/>
      <c r="G38" s="202" t="s">
        <v>129</v>
      </c>
      <c r="H38" s="202"/>
      <c r="I38" s="123"/>
      <c r="J38" s="462">
        <f>4305+1511+271+114</f>
        <v>6201</v>
      </c>
      <c r="K38" s="123"/>
      <c r="L38" s="123"/>
      <c r="M38" s="123"/>
      <c r="N38" s="231"/>
      <c r="O38" s="221"/>
      <c r="P38" s="222"/>
    </row>
    <row r="39" spans="2:18">
      <c r="B39" s="236"/>
      <c r="C39" s="192"/>
      <c r="D39" s="202"/>
      <c r="E39" s="202" t="s">
        <v>126</v>
      </c>
      <c r="F39" s="202"/>
      <c r="G39" s="202" t="s">
        <v>129</v>
      </c>
      <c r="H39" s="202"/>
      <c r="I39" s="123"/>
      <c r="J39" s="462">
        <f>126+3711</f>
        <v>3837</v>
      </c>
      <c r="K39" s="123"/>
      <c r="L39" s="123"/>
      <c r="M39" s="123"/>
      <c r="N39" s="231"/>
      <c r="O39" s="221"/>
      <c r="P39" s="222"/>
    </row>
    <row r="40" spans="2:18">
      <c r="B40" s="236"/>
      <c r="C40" s="192"/>
      <c r="D40" s="202"/>
      <c r="E40" s="202" t="s">
        <v>127</v>
      </c>
      <c r="F40" s="202"/>
      <c r="G40" s="202" t="s">
        <v>129</v>
      </c>
      <c r="H40" s="202"/>
      <c r="I40" s="123"/>
      <c r="J40" s="462">
        <f>67+64</f>
        <v>131</v>
      </c>
      <c r="K40" s="123"/>
      <c r="L40" s="123"/>
      <c r="M40" s="123"/>
      <c r="N40" s="231"/>
      <c r="O40" s="221"/>
      <c r="P40" s="222"/>
    </row>
    <row r="41" spans="2:18">
      <c r="B41" s="236"/>
      <c r="C41" s="192"/>
      <c r="D41" s="202"/>
      <c r="E41" s="202" t="s">
        <v>1</v>
      </c>
      <c r="F41" s="202"/>
      <c r="G41" s="202" t="s">
        <v>129</v>
      </c>
      <c r="H41" s="202"/>
      <c r="I41" s="123"/>
      <c r="J41" s="196">
        <f>SUM(J38:J40)</f>
        <v>10169</v>
      </c>
      <c r="K41" s="123"/>
      <c r="L41" s="123"/>
      <c r="M41" s="123"/>
      <c r="N41" s="231"/>
      <c r="O41" s="221"/>
      <c r="P41" s="222"/>
    </row>
    <row r="42" spans="2:18">
      <c r="B42" s="236"/>
      <c r="C42" s="192"/>
      <c r="D42" s="202"/>
      <c r="F42" s="202"/>
      <c r="G42" s="202"/>
      <c r="H42" s="202"/>
      <c r="I42" s="123"/>
      <c r="J42" s="123"/>
      <c r="K42" s="123"/>
      <c r="L42" s="123"/>
      <c r="M42" s="123"/>
      <c r="N42" s="231"/>
      <c r="O42" s="221"/>
      <c r="P42" s="222"/>
    </row>
    <row r="43" spans="2:18">
      <c r="B43" s="236"/>
      <c r="C43" s="192"/>
      <c r="D43" s="201" t="s">
        <v>260</v>
      </c>
      <c r="F43" s="202"/>
      <c r="G43" s="202"/>
      <c r="H43" s="202"/>
      <c r="I43" s="123"/>
      <c r="J43" s="123"/>
      <c r="K43" s="123"/>
      <c r="L43" s="123"/>
      <c r="M43" s="123"/>
      <c r="N43" s="231"/>
      <c r="O43" s="221"/>
      <c r="P43" s="222"/>
    </row>
    <row r="44" spans="2:18">
      <c r="B44" s="236"/>
      <c r="C44" s="192"/>
      <c r="D44" s="201"/>
      <c r="E44" s="202" t="s">
        <v>125</v>
      </c>
      <c r="F44" s="202"/>
      <c r="G44" s="202" t="s">
        <v>129</v>
      </c>
      <c r="H44" s="202"/>
      <c r="I44" s="123"/>
      <c r="J44" s="462">
        <v>251784</v>
      </c>
      <c r="K44" s="123"/>
      <c r="L44" s="123"/>
      <c r="M44" s="123"/>
      <c r="N44" s="231"/>
      <c r="O44" s="221"/>
      <c r="P44" s="222"/>
    </row>
    <row r="45" spans="2:18">
      <c r="B45" s="236"/>
      <c r="C45" s="192"/>
      <c r="D45" s="201"/>
      <c r="E45" s="202" t="s">
        <v>126</v>
      </c>
      <c r="F45" s="202"/>
      <c r="G45" s="202" t="s">
        <v>129</v>
      </c>
      <c r="H45" s="202"/>
      <c r="I45" s="123"/>
      <c r="J45" s="462">
        <v>57470</v>
      </c>
      <c r="K45" s="123"/>
      <c r="L45" s="123"/>
      <c r="M45" s="123"/>
      <c r="N45" s="231"/>
      <c r="O45" s="221"/>
      <c r="P45" s="222"/>
    </row>
    <row r="46" spans="2:18">
      <c r="B46" s="236"/>
      <c r="C46" s="192"/>
      <c r="D46" s="201"/>
      <c r="E46" s="202" t="s">
        <v>127</v>
      </c>
      <c r="F46" s="202"/>
      <c r="G46" s="202" t="s">
        <v>129</v>
      </c>
      <c r="H46" s="202"/>
      <c r="I46" s="123"/>
      <c r="J46" s="462">
        <v>2401</v>
      </c>
      <c r="K46" s="123"/>
      <c r="L46" s="123"/>
      <c r="M46" s="123"/>
      <c r="N46" s="231"/>
      <c r="O46" s="221"/>
      <c r="P46" s="222"/>
    </row>
    <row r="47" spans="2:18">
      <c r="B47" s="236"/>
      <c r="C47" s="192"/>
      <c r="D47" s="201"/>
      <c r="E47" s="202" t="s">
        <v>1</v>
      </c>
      <c r="F47" s="202"/>
      <c r="G47" s="202" t="s">
        <v>129</v>
      </c>
      <c r="H47" s="202"/>
      <c r="I47" s="123"/>
      <c r="J47" s="196">
        <f>SUM(J44:J46)</f>
        <v>311655</v>
      </c>
      <c r="K47" s="123"/>
      <c r="L47" s="123"/>
      <c r="M47" s="123"/>
      <c r="N47" s="231"/>
      <c r="O47" s="221"/>
      <c r="P47" s="222"/>
    </row>
    <row r="48" spans="2:18">
      <c r="B48" s="237"/>
      <c r="C48" s="203"/>
      <c r="D48" s="204"/>
      <c r="E48" s="205"/>
      <c r="F48" s="205"/>
      <c r="G48" s="205"/>
      <c r="H48" s="205"/>
      <c r="I48" s="206"/>
      <c r="J48" s="203"/>
      <c r="K48" s="130"/>
      <c r="L48" s="130"/>
      <c r="M48" s="130"/>
      <c r="N48" s="233"/>
      <c r="O48" s="130"/>
      <c r="P48" s="132"/>
    </row>
    <row r="49" spans="2:18">
      <c r="B49" s="148"/>
      <c r="C49"/>
      <c r="D49" s="181"/>
      <c r="E49" s="177"/>
      <c r="F49" s="177"/>
      <c r="G49" s="177"/>
      <c r="H49" s="177"/>
      <c r="I49" s="190"/>
      <c r="J49"/>
    </row>
    <row r="50" spans="2:18">
      <c r="B50" s="238"/>
      <c r="C50" s="207"/>
      <c r="D50" s="208"/>
      <c r="E50" s="209"/>
      <c r="F50" s="209"/>
      <c r="G50" s="209"/>
      <c r="H50" s="209"/>
      <c r="I50" s="210"/>
      <c r="J50" s="207"/>
      <c r="K50" s="120"/>
      <c r="L50" s="120"/>
      <c r="M50" s="120"/>
      <c r="N50" s="230"/>
      <c r="O50" s="120"/>
      <c r="P50" s="122"/>
    </row>
    <row r="51" spans="2:18">
      <c r="B51" s="236">
        <v>2</v>
      </c>
      <c r="C51" s="199" t="s">
        <v>164</v>
      </c>
      <c r="D51" s="192"/>
      <c r="E51" s="192"/>
      <c r="F51" s="192"/>
      <c r="G51" s="192"/>
      <c r="H51" s="192"/>
      <c r="I51" s="200"/>
      <c r="J51" s="192"/>
      <c r="K51" s="123"/>
      <c r="L51" s="123"/>
      <c r="M51" s="123"/>
      <c r="N51" s="231"/>
      <c r="O51" s="123"/>
      <c r="P51" s="127"/>
    </row>
    <row r="52" spans="2:18">
      <c r="B52" s="236"/>
      <c r="C52" s="192"/>
      <c r="D52" s="192"/>
      <c r="E52" s="192"/>
      <c r="F52" s="192"/>
      <c r="G52" s="192"/>
      <c r="H52" s="192"/>
      <c r="I52" s="200"/>
      <c r="J52" s="192"/>
      <c r="K52" s="123"/>
      <c r="L52" s="123"/>
      <c r="M52" s="123"/>
      <c r="N52" s="231"/>
      <c r="O52" s="123"/>
      <c r="P52" s="127"/>
    </row>
    <row r="53" spans="2:18">
      <c r="B53" s="236"/>
      <c r="C53" s="192"/>
      <c r="D53" s="199" t="s">
        <v>183</v>
      </c>
      <c r="E53" s="192"/>
      <c r="F53" s="192"/>
      <c r="G53" s="192"/>
      <c r="H53" s="192"/>
      <c r="I53" s="135" t="s">
        <v>293</v>
      </c>
      <c r="J53" s="135" t="s">
        <v>7</v>
      </c>
      <c r="K53" s="123"/>
      <c r="L53" s="123"/>
      <c r="M53" s="123"/>
      <c r="N53" s="228" t="s">
        <v>184</v>
      </c>
      <c r="P53" s="222"/>
    </row>
    <row r="54" spans="2:18">
      <c r="B54" s="236"/>
      <c r="C54" s="192"/>
      <c r="D54" s="192"/>
      <c r="E54" s="192" t="s">
        <v>146</v>
      </c>
      <c r="F54" s="192"/>
      <c r="G54" s="192" t="s">
        <v>129</v>
      </c>
      <c r="H54" s="192"/>
      <c r="I54" s="462">
        <v>6208</v>
      </c>
      <c r="J54" s="462">
        <v>5083</v>
      </c>
      <c r="K54" s="123"/>
      <c r="L54" s="123"/>
      <c r="M54" s="123"/>
      <c r="N54" s="231"/>
      <c r="O54" s="221"/>
      <c r="P54" s="222"/>
      <c r="R54" s="150"/>
    </row>
    <row r="55" spans="2:18">
      <c r="B55" s="236"/>
      <c r="C55" s="192"/>
      <c r="D55" s="192"/>
      <c r="E55" s="192" t="s">
        <v>147</v>
      </c>
      <c r="F55" s="192"/>
      <c r="G55" s="192" t="s">
        <v>129</v>
      </c>
      <c r="H55" s="192"/>
      <c r="I55" s="462">
        <v>2878</v>
      </c>
      <c r="J55" s="462">
        <v>2317</v>
      </c>
      <c r="K55" s="123"/>
      <c r="L55" s="123"/>
      <c r="M55" s="123"/>
      <c r="N55" s="231"/>
      <c r="O55" s="221"/>
      <c r="P55" s="222"/>
      <c r="R55" s="150"/>
    </row>
    <row r="56" spans="2:18">
      <c r="B56" s="236"/>
      <c r="C56" s="192"/>
      <c r="D56" s="192"/>
      <c r="E56" s="192" t="s">
        <v>148</v>
      </c>
      <c r="F56" s="192"/>
      <c r="G56" s="192" t="s">
        <v>129</v>
      </c>
      <c r="H56" s="192"/>
      <c r="I56" s="462">
        <v>753</v>
      </c>
      <c r="J56" s="462">
        <v>524</v>
      </c>
      <c r="K56" s="123"/>
      <c r="L56" s="123"/>
      <c r="M56" s="123"/>
      <c r="N56" s="231"/>
      <c r="O56" s="221"/>
      <c r="P56" s="222"/>
      <c r="R56" s="150"/>
    </row>
    <row r="57" spans="2:18">
      <c r="B57" s="236"/>
      <c r="C57" s="192"/>
      <c r="D57" s="192"/>
      <c r="E57" s="192" t="s">
        <v>149</v>
      </c>
      <c r="F57" s="192"/>
      <c r="G57" s="192" t="s">
        <v>129</v>
      </c>
      <c r="H57" s="192"/>
      <c r="I57" s="462">
        <v>4412</v>
      </c>
      <c r="J57" s="462">
        <v>3454</v>
      </c>
      <c r="K57" s="123"/>
      <c r="L57" s="123"/>
      <c r="M57" s="123"/>
      <c r="N57" s="231"/>
      <c r="O57" s="221"/>
      <c r="P57" s="222"/>
      <c r="R57" s="150"/>
    </row>
    <row r="58" spans="2:18">
      <c r="B58" s="236"/>
      <c r="C58" s="192"/>
      <c r="D58" s="192"/>
      <c r="E58" s="192" t="s">
        <v>150</v>
      </c>
      <c r="F58" s="192"/>
      <c r="G58" s="192" t="s">
        <v>129</v>
      </c>
      <c r="H58" s="192"/>
      <c r="I58" s="462">
        <v>99</v>
      </c>
      <c r="J58" s="462">
        <v>69</v>
      </c>
      <c r="K58" s="123"/>
      <c r="L58" s="123"/>
      <c r="M58" s="123"/>
      <c r="N58" s="231"/>
      <c r="O58" s="221"/>
      <c r="P58" s="222"/>
      <c r="R58" s="150"/>
    </row>
    <row r="59" spans="2:18">
      <c r="B59" s="236"/>
      <c r="C59" s="192"/>
      <c r="D59" s="192"/>
      <c r="E59" s="192" t="s">
        <v>151</v>
      </c>
      <c r="F59" s="192"/>
      <c r="G59" s="192" t="s">
        <v>129</v>
      </c>
      <c r="H59" s="192"/>
      <c r="I59" s="462">
        <v>312</v>
      </c>
      <c r="J59" s="462">
        <v>277</v>
      </c>
      <c r="K59" s="123"/>
      <c r="L59" s="123"/>
      <c r="M59" s="123"/>
      <c r="N59" s="231"/>
      <c r="O59" s="221"/>
      <c r="P59" s="222"/>
      <c r="R59" s="150"/>
    </row>
    <row r="60" spans="2:18">
      <c r="B60" s="236"/>
      <c r="C60" s="192"/>
      <c r="D60" s="192"/>
      <c r="E60" s="192" t="s">
        <v>152</v>
      </c>
      <c r="F60" s="192"/>
      <c r="G60" s="192" t="s">
        <v>129</v>
      </c>
      <c r="H60" s="192"/>
      <c r="I60" s="462">
        <v>199</v>
      </c>
      <c r="J60" s="462">
        <v>130</v>
      </c>
      <c r="K60" s="123"/>
      <c r="L60" s="123"/>
      <c r="M60" s="123"/>
      <c r="N60" s="231"/>
      <c r="O60" s="221"/>
      <c r="P60" s="222"/>
      <c r="R60" s="150"/>
    </row>
    <row r="61" spans="2:18">
      <c r="B61" s="236"/>
      <c r="C61" s="192"/>
      <c r="D61" s="192"/>
      <c r="E61" s="192" t="s">
        <v>153</v>
      </c>
      <c r="F61" s="192"/>
      <c r="G61" s="192" t="s">
        <v>129</v>
      </c>
      <c r="H61" s="192"/>
      <c r="I61" s="462">
        <v>186</v>
      </c>
      <c r="J61" s="462">
        <v>128</v>
      </c>
      <c r="K61" s="123"/>
      <c r="L61" s="123"/>
      <c r="M61" s="123"/>
      <c r="N61" s="231"/>
      <c r="O61" s="221"/>
      <c r="P61" s="222"/>
      <c r="R61" s="150"/>
    </row>
    <row r="62" spans="2:18">
      <c r="B62" s="236"/>
      <c r="C62" s="192"/>
      <c r="D62" s="192"/>
      <c r="E62" s="192" t="s">
        <v>154</v>
      </c>
      <c r="F62" s="192"/>
      <c r="G62" s="192" t="s">
        <v>129</v>
      </c>
      <c r="H62" s="192"/>
      <c r="I62" s="462">
        <v>82</v>
      </c>
      <c r="J62" s="462">
        <v>64</v>
      </c>
      <c r="K62" s="123"/>
      <c r="L62" s="123"/>
      <c r="M62" s="123"/>
      <c r="N62" s="231"/>
      <c r="O62" s="221"/>
      <c r="P62" s="222"/>
      <c r="R62" s="150"/>
    </row>
    <row r="63" spans="2:18">
      <c r="B63" s="236"/>
      <c r="C63" s="192"/>
      <c r="D63" s="192"/>
      <c r="E63" s="192" t="s">
        <v>133</v>
      </c>
      <c r="F63" s="192"/>
      <c r="G63" s="192" t="s">
        <v>129</v>
      </c>
      <c r="H63" s="192"/>
      <c r="I63" s="462">
        <v>218239</v>
      </c>
      <c r="J63" s="462">
        <v>221153</v>
      </c>
      <c r="K63" s="142"/>
      <c r="L63" s="142"/>
      <c r="M63" s="142"/>
      <c r="N63" s="231"/>
      <c r="O63" s="221"/>
      <c r="P63" s="222"/>
      <c r="R63" s="150"/>
    </row>
    <row r="64" spans="2:18">
      <c r="B64" s="236"/>
      <c r="C64" s="192"/>
      <c r="D64" s="192"/>
      <c r="E64" s="192" t="s">
        <v>134</v>
      </c>
      <c r="F64" s="192"/>
      <c r="G64" s="192" t="s">
        <v>129</v>
      </c>
      <c r="H64" s="192"/>
      <c r="I64" s="462">
        <v>7647</v>
      </c>
      <c r="J64" s="462">
        <v>7694</v>
      </c>
      <c r="K64" s="123"/>
      <c r="L64" s="123"/>
      <c r="M64" s="123"/>
      <c r="N64" s="231"/>
      <c r="O64" s="221"/>
      <c r="P64" s="222"/>
      <c r="R64" s="150"/>
    </row>
    <row r="65" spans="2:18">
      <c r="B65" s="236"/>
      <c r="C65" s="192"/>
      <c r="D65" s="192"/>
      <c r="E65" s="192" t="s">
        <v>135</v>
      </c>
      <c r="F65" s="192"/>
      <c r="G65" s="192" t="s">
        <v>129</v>
      </c>
      <c r="H65" s="192"/>
      <c r="I65" s="462">
        <v>33107</v>
      </c>
      <c r="J65" s="462">
        <v>33110</v>
      </c>
      <c r="K65" s="123"/>
      <c r="L65" s="123"/>
      <c r="M65" s="123"/>
      <c r="N65" s="231"/>
      <c r="O65" s="221"/>
      <c r="P65" s="222"/>
      <c r="R65" s="150"/>
    </row>
    <row r="66" spans="2:18">
      <c r="B66" s="236"/>
      <c r="C66" s="192"/>
      <c r="D66" s="192"/>
      <c r="E66" s="192" t="s">
        <v>136</v>
      </c>
      <c r="F66" s="192"/>
      <c r="G66" s="192" t="s">
        <v>129</v>
      </c>
      <c r="H66" s="192"/>
      <c r="I66" s="462">
        <v>55660</v>
      </c>
      <c r="J66" s="462">
        <v>57519</v>
      </c>
      <c r="K66" s="123"/>
      <c r="L66" s="123"/>
      <c r="M66" s="123"/>
      <c r="N66" s="231"/>
      <c r="O66" s="221"/>
      <c r="P66" s="222"/>
      <c r="R66" s="150"/>
    </row>
    <row r="67" spans="2:18">
      <c r="B67" s="236"/>
      <c r="C67" s="192"/>
      <c r="D67" s="192"/>
      <c r="E67" s="192" t="s">
        <v>137</v>
      </c>
      <c r="F67" s="192"/>
      <c r="G67" s="192" t="s">
        <v>129</v>
      </c>
      <c r="H67" s="192"/>
      <c r="I67" s="462">
        <v>1425</v>
      </c>
      <c r="J67" s="462">
        <v>1495</v>
      </c>
      <c r="K67" s="123"/>
      <c r="L67" s="123"/>
      <c r="M67" s="123"/>
      <c r="N67" s="231"/>
      <c r="O67" s="221"/>
      <c r="P67" s="222"/>
      <c r="R67" s="150"/>
    </row>
    <row r="68" spans="2:18">
      <c r="B68" s="236"/>
      <c r="C68" s="192"/>
      <c r="D68" s="192"/>
      <c r="E68" s="192" t="s">
        <v>138</v>
      </c>
      <c r="F68" s="192"/>
      <c r="G68" s="192" t="s">
        <v>129</v>
      </c>
      <c r="H68" s="192"/>
      <c r="I68" s="462">
        <v>2292</v>
      </c>
      <c r="J68" s="462">
        <v>2414</v>
      </c>
      <c r="K68" s="123"/>
      <c r="L68" s="123"/>
      <c r="M68" s="123"/>
      <c r="N68" s="231"/>
      <c r="O68" s="221"/>
      <c r="P68" s="222"/>
      <c r="R68" s="150"/>
    </row>
    <row r="69" spans="2:18">
      <c r="B69" s="236"/>
      <c r="C69" s="192"/>
      <c r="D69" s="192"/>
      <c r="E69" s="192" t="s">
        <v>1</v>
      </c>
      <c r="F69" s="192"/>
      <c r="G69" s="192" t="s">
        <v>129</v>
      </c>
      <c r="H69" s="192"/>
      <c r="I69" s="197">
        <f>SUM(I54:I68)</f>
        <v>333499</v>
      </c>
      <c r="J69" s="197">
        <f>SUM(J54:J68)</f>
        <v>335431</v>
      </c>
      <c r="K69" s="142"/>
      <c r="L69" s="123"/>
      <c r="M69" s="123"/>
      <c r="N69" s="231"/>
      <c r="O69" s="123"/>
      <c r="P69" s="127"/>
      <c r="R69" s="172">
        <f>I69+J110+J148+J175+J193+J235+J257+J292+J322-J69</f>
        <v>0</v>
      </c>
    </row>
    <row r="70" spans="2:18">
      <c r="B70" s="236"/>
      <c r="C70" s="192"/>
      <c r="D70" s="192"/>
      <c r="E70" s="192"/>
      <c r="F70" s="192"/>
      <c r="G70" s="192"/>
      <c r="H70" s="192"/>
      <c r="I70" s="197"/>
      <c r="J70" s="197"/>
      <c r="K70" s="142"/>
      <c r="L70" s="123"/>
      <c r="M70" s="123"/>
      <c r="N70" s="231"/>
      <c r="O70" s="123"/>
      <c r="P70" s="127"/>
      <c r="R70" s="172"/>
    </row>
    <row r="71" spans="2:18">
      <c r="B71" s="236"/>
      <c r="C71" s="192"/>
      <c r="D71" s="192"/>
      <c r="E71" s="192"/>
      <c r="F71" s="192"/>
      <c r="G71" s="192"/>
      <c r="H71" s="192"/>
      <c r="I71" s="197"/>
      <c r="J71" s="135" t="s">
        <v>7</v>
      </c>
      <c r="K71" s="142"/>
      <c r="L71" s="123"/>
      <c r="M71" s="123"/>
      <c r="N71" s="231"/>
      <c r="O71" s="123"/>
      <c r="P71" s="127"/>
      <c r="R71" s="172"/>
    </row>
    <row r="72" spans="2:18">
      <c r="B72" s="236"/>
      <c r="C72" s="192"/>
      <c r="D72" s="213" t="s">
        <v>326</v>
      </c>
      <c r="E72" s="192"/>
      <c r="F72" s="192"/>
      <c r="G72" s="192"/>
      <c r="H72" s="192"/>
      <c r="I72" s="197"/>
      <c r="J72" s="462">
        <v>525</v>
      </c>
      <c r="K72" s="142"/>
      <c r="L72" s="123"/>
      <c r="M72" s="123"/>
      <c r="N72" s="231"/>
      <c r="O72" s="123"/>
      <c r="P72" s="127"/>
      <c r="R72" s="172"/>
    </row>
    <row r="73" spans="2:18">
      <c r="B73" s="236"/>
      <c r="C73" s="192"/>
      <c r="D73" s="213"/>
      <c r="E73" s="192"/>
      <c r="F73" s="192"/>
      <c r="G73" s="192"/>
      <c r="H73" s="192"/>
      <c r="I73" s="197"/>
      <c r="J73" s="197"/>
      <c r="K73" s="142"/>
      <c r="L73" s="123"/>
      <c r="M73" s="123"/>
      <c r="N73" s="231"/>
      <c r="O73" s="123"/>
      <c r="P73" s="127"/>
      <c r="R73" s="172"/>
    </row>
    <row r="74" spans="2:18" ht="25.5">
      <c r="B74" s="236"/>
      <c r="C74" s="192"/>
      <c r="D74" s="118"/>
      <c r="E74" s="192"/>
      <c r="F74" s="192"/>
      <c r="G74" s="192"/>
      <c r="H74" s="192"/>
      <c r="I74" s="197"/>
      <c r="J74" s="135" t="s">
        <v>328</v>
      </c>
      <c r="K74" s="142"/>
      <c r="L74" s="123"/>
      <c r="M74" s="123"/>
      <c r="N74" s="231"/>
      <c r="O74" s="123"/>
      <c r="P74" s="127"/>
      <c r="R74" s="172"/>
    </row>
    <row r="75" spans="2:18">
      <c r="B75" s="236"/>
      <c r="C75" s="192"/>
      <c r="D75" s="213" t="s">
        <v>327</v>
      </c>
      <c r="E75" s="192"/>
      <c r="F75" s="192"/>
      <c r="G75" s="192"/>
      <c r="H75" s="192"/>
      <c r="I75" s="197"/>
      <c r="J75" s="462">
        <v>125</v>
      </c>
      <c r="K75" s="142"/>
      <c r="L75" s="123"/>
      <c r="M75" s="123"/>
      <c r="N75" s="231" t="s">
        <v>102</v>
      </c>
      <c r="O75" s="123"/>
      <c r="P75" s="127"/>
      <c r="R75" s="172"/>
    </row>
    <row r="76" spans="2:18">
      <c r="B76" s="236"/>
      <c r="C76" s="192"/>
      <c r="D76" s="213"/>
      <c r="E76" s="192"/>
      <c r="F76" s="192"/>
      <c r="G76" s="192"/>
      <c r="H76" s="192"/>
      <c r="I76" s="197"/>
      <c r="J76" s="197"/>
      <c r="K76" s="197"/>
      <c r="L76" s="123"/>
      <c r="M76" s="123"/>
      <c r="N76" s="231"/>
      <c r="O76" s="123"/>
      <c r="P76" s="127"/>
      <c r="R76" s="172"/>
    </row>
    <row r="77" spans="2:18">
      <c r="B77" s="236"/>
      <c r="C77" s="192"/>
      <c r="D77" s="213" t="s">
        <v>339</v>
      </c>
      <c r="E77" s="192"/>
      <c r="F77" s="192"/>
      <c r="G77" s="192"/>
      <c r="H77" s="192"/>
      <c r="I77" s="324" t="s">
        <v>346</v>
      </c>
      <c r="J77" s="324" t="s">
        <v>340</v>
      </c>
      <c r="K77" s="324" t="s">
        <v>341</v>
      </c>
      <c r="L77" s="123"/>
      <c r="M77" s="123"/>
      <c r="N77" s="231"/>
      <c r="O77" s="123"/>
      <c r="P77" s="127"/>
      <c r="R77" s="172"/>
    </row>
    <row r="78" spans="2:18">
      <c r="B78" s="236"/>
      <c r="C78" s="192"/>
      <c r="D78" s="213"/>
      <c r="E78" s="325">
        <v>2012</v>
      </c>
      <c r="F78" s="192"/>
      <c r="G78" s="192"/>
      <c r="H78" s="192"/>
      <c r="I78" s="462">
        <v>962</v>
      </c>
      <c r="J78" s="463">
        <v>0.10540819841543231</v>
      </c>
      <c r="K78" s="463">
        <v>0.89459180158456764</v>
      </c>
      <c r="L78" s="123"/>
      <c r="M78" s="123"/>
      <c r="N78" s="231" t="s">
        <v>342</v>
      </c>
      <c r="O78" s="123"/>
      <c r="P78" s="127"/>
      <c r="R78" s="172"/>
    </row>
    <row r="79" spans="2:18">
      <c r="B79" s="236"/>
      <c r="C79" s="192"/>
      <c r="D79" s="213"/>
      <c r="E79" s="325">
        <v>2013</v>
      </c>
      <c r="F79" s="325"/>
      <c r="G79" s="192"/>
      <c r="H79" s="192"/>
      <c r="I79" s="462">
        <v>1258</v>
      </c>
      <c r="J79" s="463">
        <v>0.46784863720560993</v>
      </c>
      <c r="K79" s="463">
        <v>0.53215136279439001</v>
      </c>
      <c r="L79" s="123"/>
      <c r="M79" s="123"/>
      <c r="N79" s="231" t="s">
        <v>342</v>
      </c>
      <c r="O79" s="123"/>
      <c r="P79" s="127"/>
      <c r="R79" s="172"/>
    </row>
    <row r="80" spans="2:18">
      <c r="B80" s="236"/>
      <c r="C80" s="192"/>
      <c r="D80" s="213"/>
      <c r="E80" s="325">
        <v>2014</v>
      </c>
      <c r="F80" s="192"/>
      <c r="G80" s="192"/>
      <c r="H80" s="192"/>
      <c r="I80" s="462">
        <v>145</v>
      </c>
      <c r="J80" s="463">
        <v>0.47235023041474655</v>
      </c>
      <c r="K80" s="463">
        <v>0.52764976958525345</v>
      </c>
      <c r="L80" s="123"/>
      <c r="M80" s="123"/>
      <c r="N80" s="231" t="s">
        <v>342</v>
      </c>
      <c r="O80" s="123"/>
      <c r="P80" s="127"/>
      <c r="R80" s="172"/>
    </row>
    <row r="81" spans="2:18">
      <c r="B81" s="236"/>
      <c r="C81" s="192"/>
      <c r="D81" s="213"/>
      <c r="E81" s="325">
        <v>2015</v>
      </c>
      <c r="F81" s="192"/>
      <c r="G81" s="192"/>
      <c r="H81" s="192"/>
      <c r="I81" s="459">
        <f>'CP Calc'!J65-'CP Calc'!I65</f>
        <v>155.83758362557091</v>
      </c>
      <c r="J81" s="463">
        <v>0.48</v>
      </c>
      <c r="K81" s="463">
        <v>0.52</v>
      </c>
      <c r="L81" s="123"/>
      <c r="M81" s="123"/>
      <c r="N81" s="231" t="s">
        <v>343</v>
      </c>
      <c r="O81" s="123"/>
      <c r="P81" s="127"/>
      <c r="R81" s="172"/>
    </row>
    <row r="82" spans="2:18">
      <c r="B82" s="236"/>
      <c r="C82" s="192"/>
      <c r="D82" s="213"/>
      <c r="E82" s="325">
        <v>2016</v>
      </c>
      <c r="F82" s="192"/>
      <c r="G82" s="192"/>
      <c r="H82" s="192"/>
      <c r="I82" s="464">
        <f>'CP Calc'!K65-'CP Calc'!J65</f>
        <v>156.96514833309766</v>
      </c>
      <c r="J82" s="463">
        <v>0.48</v>
      </c>
      <c r="K82" s="463">
        <v>0.52</v>
      </c>
      <c r="L82" s="197"/>
      <c r="M82" s="123"/>
      <c r="N82" s="231" t="s">
        <v>343</v>
      </c>
      <c r="O82" s="123"/>
      <c r="P82" s="127"/>
      <c r="R82" s="172"/>
    </row>
    <row r="83" spans="2:18">
      <c r="B83" s="237"/>
      <c r="C83" s="130"/>
      <c r="D83" s="131"/>
      <c r="E83" s="130"/>
      <c r="F83" s="130"/>
      <c r="G83" s="130"/>
      <c r="H83" s="130"/>
      <c r="I83" s="130"/>
      <c r="J83" s="130"/>
      <c r="K83" s="130"/>
      <c r="L83" s="130"/>
      <c r="M83" s="130"/>
      <c r="N83" s="233"/>
      <c r="O83" s="130"/>
      <c r="P83" s="132"/>
    </row>
    <row r="84" spans="2:18">
      <c r="B84" s="148"/>
    </row>
    <row r="85" spans="2:18">
      <c r="B85" s="238"/>
      <c r="C85" s="120"/>
      <c r="D85" s="121"/>
      <c r="E85" s="120"/>
      <c r="F85" s="120"/>
      <c r="G85" s="120"/>
      <c r="H85" s="120"/>
      <c r="I85" s="120"/>
      <c r="J85" s="120"/>
      <c r="K85" s="120"/>
      <c r="L85" s="120"/>
      <c r="M85" s="120"/>
      <c r="N85" s="230"/>
      <c r="O85" s="120"/>
      <c r="P85" s="122"/>
    </row>
    <row r="86" spans="2:18">
      <c r="B86" s="236">
        <v>3</v>
      </c>
      <c r="C86" s="199" t="s">
        <v>142</v>
      </c>
      <c r="D86" s="192"/>
      <c r="E86" s="192"/>
      <c r="F86" s="192"/>
      <c r="G86" s="192"/>
      <c r="H86" s="192"/>
      <c r="I86" s="123"/>
      <c r="J86" s="123"/>
      <c r="K86" s="123"/>
      <c r="L86" s="123"/>
      <c r="M86" s="123"/>
      <c r="N86" s="231"/>
      <c r="O86" s="123"/>
      <c r="P86" s="127"/>
    </row>
    <row r="87" spans="2:18">
      <c r="B87" s="236"/>
      <c r="C87" s="192"/>
      <c r="D87" s="192"/>
      <c r="E87" s="192"/>
      <c r="F87" s="192"/>
      <c r="G87" s="192"/>
      <c r="H87" s="192"/>
      <c r="I87" s="123"/>
      <c r="J87" s="123"/>
      <c r="K87" s="123"/>
      <c r="L87" s="123"/>
      <c r="M87" s="123"/>
      <c r="N87" s="231"/>
      <c r="O87" s="123"/>
      <c r="P87" s="127"/>
    </row>
    <row r="88" spans="2:18">
      <c r="B88" s="236"/>
      <c r="C88" s="192"/>
      <c r="D88" s="199" t="s">
        <v>129</v>
      </c>
      <c r="E88" s="192"/>
      <c r="F88" s="192"/>
      <c r="G88" s="192"/>
      <c r="H88" s="192"/>
      <c r="I88" s="123"/>
      <c r="J88" s="135" t="s">
        <v>7</v>
      </c>
      <c r="K88" s="123"/>
      <c r="L88" s="123"/>
      <c r="M88" s="123"/>
      <c r="N88" s="228" t="s">
        <v>257</v>
      </c>
      <c r="P88" s="127"/>
    </row>
    <row r="89" spans="2:18">
      <c r="B89" s="236"/>
      <c r="C89" s="192"/>
      <c r="D89" s="192"/>
      <c r="E89" s="211" t="s">
        <v>143</v>
      </c>
      <c r="F89" s="211"/>
      <c r="G89" s="192" t="s">
        <v>129</v>
      </c>
      <c r="H89" s="192"/>
      <c r="I89" s="123"/>
      <c r="J89" s="462">
        <f>3554-300</f>
        <v>3254</v>
      </c>
      <c r="K89" s="193">
        <f>Inputs!J89/Inputs!$J$92</f>
        <v>0.66803531102443026</v>
      </c>
      <c r="L89" s="123"/>
      <c r="M89" s="123"/>
      <c r="N89" s="231"/>
      <c r="O89" s="118" t="s">
        <v>193</v>
      </c>
      <c r="P89" s="127"/>
    </row>
    <row r="90" spans="2:18">
      <c r="B90" s="236"/>
      <c r="C90" s="192"/>
      <c r="D90" s="192"/>
      <c r="E90" s="211" t="s">
        <v>144</v>
      </c>
      <c r="F90" s="211"/>
      <c r="G90" s="192" t="s">
        <v>129</v>
      </c>
      <c r="H90" s="192"/>
      <c r="I90" s="123"/>
      <c r="J90" s="462">
        <f>1336+140</f>
        <v>1476</v>
      </c>
      <c r="K90" s="193">
        <f>Inputs!J90/Inputs!$J$92</f>
        <v>0.30301786080886883</v>
      </c>
      <c r="L90" s="123"/>
      <c r="M90" s="123"/>
      <c r="N90" s="231"/>
      <c r="O90" s="118" t="s">
        <v>193</v>
      </c>
      <c r="P90" s="127"/>
    </row>
    <row r="91" spans="2:18">
      <c r="B91" s="236"/>
      <c r="C91" s="192"/>
      <c r="D91" s="192"/>
      <c r="E91" s="211" t="s">
        <v>145</v>
      </c>
      <c r="F91" s="211"/>
      <c r="G91" s="192" t="s">
        <v>129</v>
      </c>
      <c r="H91" s="192"/>
      <c r="I91" s="123"/>
      <c r="J91" s="462">
        <f>158-17</f>
        <v>141</v>
      </c>
      <c r="K91" s="193">
        <f>Inputs!J91/Inputs!$J$92</f>
        <v>2.8946828166700883E-2</v>
      </c>
      <c r="L91" s="123"/>
      <c r="M91" s="123"/>
      <c r="N91" s="231"/>
      <c r="O91" s="118" t="s">
        <v>193</v>
      </c>
      <c r="P91" s="127"/>
    </row>
    <row r="92" spans="2:18">
      <c r="B92" s="236"/>
      <c r="C92" s="192"/>
      <c r="D92" s="192"/>
      <c r="E92" s="192" t="s">
        <v>1</v>
      </c>
      <c r="F92" s="192"/>
      <c r="G92" s="192" t="s">
        <v>129</v>
      </c>
      <c r="H92" s="192"/>
      <c r="I92" s="123"/>
      <c r="J92" s="196">
        <f>SUM(J89:J91)</f>
        <v>4871</v>
      </c>
      <c r="K92" s="193">
        <f>SUM(K89:K91)</f>
        <v>1</v>
      </c>
      <c r="L92" s="123"/>
      <c r="M92" s="123"/>
      <c r="N92" s="231"/>
      <c r="O92" s="118" t="s">
        <v>193</v>
      </c>
      <c r="P92" s="127"/>
      <c r="R92" s="147">
        <f>IF(K92=100%,0,1)</f>
        <v>0</v>
      </c>
    </row>
    <row r="93" spans="2:18">
      <c r="B93" s="236"/>
      <c r="C93" s="192"/>
      <c r="D93" s="192"/>
      <c r="E93" s="192"/>
      <c r="F93" s="192"/>
      <c r="G93" s="192"/>
      <c r="H93" s="192"/>
      <c r="I93" s="123"/>
      <c r="J93" s="192"/>
      <c r="K93" s="123"/>
      <c r="L93" s="123"/>
      <c r="M93" s="123"/>
      <c r="N93" s="231"/>
      <c r="O93" s="192"/>
      <c r="P93" s="212"/>
    </row>
    <row r="94" spans="2:18">
      <c r="B94" s="236"/>
      <c r="C94" s="192"/>
      <c r="D94" s="199" t="s">
        <v>19</v>
      </c>
      <c r="E94" s="192"/>
      <c r="F94" s="192"/>
      <c r="G94" s="192"/>
      <c r="H94" s="192"/>
      <c r="I94" s="123"/>
      <c r="J94" s="135" t="s">
        <v>7</v>
      </c>
      <c r="K94" s="123"/>
      <c r="L94" s="123"/>
      <c r="M94" s="123"/>
      <c r="N94" s="228" t="s">
        <v>257</v>
      </c>
      <c r="P94" s="212"/>
    </row>
    <row r="95" spans="2:18">
      <c r="B95" s="236"/>
      <c r="C95" s="192"/>
      <c r="D95" s="192"/>
      <c r="E95" s="211" t="s">
        <v>146</v>
      </c>
      <c r="F95" s="211"/>
      <c r="G95" s="211" t="s">
        <v>19</v>
      </c>
      <c r="H95" s="211"/>
      <c r="I95" s="123"/>
      <c r="J95" s="462">
        <f>5</f>
        <v>5</v>
      </c>
      <c r="K95" s="123"/>
      <c r="L95" s="123"/>
      <c r="M95" s="123"/>
      <c r="N95" s="231"/>
      <c r="P95" s="222"/>
    </row>
    <row r="96" spans="2:18">
      <c r="B96" s="236"/>
      <c r="C96" s="192"/>
      <c r="D96" s="192"/>
      <c r="E96" s="211" t="s">
        <v>147</v>
      </c>
      <c r="F96" s="211"/>
      <c r="G96" s="211" t="s">
        <v>19</v>
      </c>
      <c r="H96" s="211"/>
      <c r="I96" s="123"/>
      <c r="J96" s="462">
        <v>0</v>
      </c>
      <c r="K96" s="123"/>
      <c r="L96" s="123"/>
      <c r="M96" s="123"/>
      <c r="N96" s="231"/>
      <c r="O96" s="221"/>
      <c r="P96" s="222"/>
    </row>
    <row r="97" spans="2:18">
      <c r="B97" s="236"/>
      <c r="C97" s="192"/>
      <c r="D97" s="192"/>
      <c r="E97" s="211" t="s">
        <v>148</v>
      </c>
      <c r="F97" s="211"/>
      <c r="G97" s="211" t="s">
        <v>19</v>
      </c>
      <c r="H97" s="211"/>
      <c r="I97" s="123"/>
      <c r="J97" s="462">
        <v>0</v>
      </c>
      <c r="K97" s="123"/>
      <c r="L97" s="123"/>
      <c r="M97" s="123"/>
      <c r="N97" s="231"/>
      <c r="O97" s="221"/>
      <c r="P97" s="222"/>
    </row>
    <row r="98" spans="2:18">
      <c r="B98" s="236"/>
      <c r="C98" s="192"/>
      <c r="D98" s="192"/>
      <c r="E98" s="211" t="s">
        <v>149</v>
      </c>
      <c r="F98" s="211"/>
      <c r="G98" s="211" t="s">
        <v>19</v>
      </c>
      <c r="H98" s="211"/>
      <c r="I98" s="123"/>
      <c r="J98" s="462">
        <v>6</v>
      </c>
      <c r="K98" s="123"/>
      <c r="L98" s="123"/>
      <c r="M98" s="123"/>
      <c r="N98" s="231"/>
      <c r="O98" s="221"/>
      <c r="P98" s="222"/>
    </row>
    <row r="99" spans="2:18">
      <c r="B99" s="236"/>
      <c r="C99" s="192"/>
      <c r="D99" s="192"/>
      <c r="E99" s="211" t="s">
        <v>150</v>
      </c>
      <c r="F99" s="211"/>
      <c r="G99" s="211" t="s">
        <v>19</v>
      </c>
      <c r="H99" s="211"/>
      <c r="I99" s="123"/>
      <c r="J99" s="462">
        <v>0</v>
      </c>
      <c r="K99" s="123"/>
      <c r="L99" s="123"/>
      <c r="M99" s="123"/>
      <c r="N99" s="231"/>
      <c r="O99" s="221"/>
      <c r="P99" s="222"/>
    </row>
    <row r="100" spans="2:18">
      <c r="B100" s="236"/>
      <c r="C100" s="192"/>
      <c r="D100" s="192"/>
      <c r="E100" s="211" t="s">
        <v>151</v>
      </c>
      <c r="F100" s="211"/>
      <c r="G100" s="211" t="s">
        <v>19</v>
      </c>
      <c r="H100" s="211"/>
      <c r="I100" s="123"/>
      <c r="J100" s="462">
        <v>1</v>
      </c>
      <c r="K100" s="123"/>
      <c r="L100" s="123"/>
      <c r="M100" s="123"/>
      <c r="N100" s="231"/>
      <c r="O100" s="221"/>
      <c r="P100" s="222"/>
    </row>
    <row r="101" spans="2:18">
      <c r="B101" s="236"/>
      <c r="C101" s="192"/>
      <c r="D101" s="192"/>
      <c r="E101" s="211" t="s">
        <v>152</v>
      </c>
      <c r="F101" s="211"/>
      <c r="G101" s="211" t="s">
        <v>19</v>
      </c>
      <c r="H101" s="211"/>
      <c r="I101" s="123"/>
      <c r="J101" s="462">
        <v>0</v>
      </c>
      <c r="K101" s="123"/>
      <c r="L101" s="123"/>
      <c r="M101" s="123"/>
      <c r="N101" s="231"/>
      <c r="O101" s="221"/>
      <c r="P101" s="222"/>
    </row>
    <row r="102" spans="2:18">
      <c r="B102" s="236"/>
      <c r="C102" s="192"/>
      <c r="D102" s="192"/>
      <c r="E102" s="211" t="s">
        <v>153</v>
      </c>
      <c r="F102" s="211"/>
      <c r="G102" s="211" t="s">
        <v>19</v>
      </c>
      <c r="H102" s="211"/>
      <c r="I102" s="123"/>
      <c r="J102" s="462">
        <v>0</v>
      </c>
      <c r="K102" s="123"/>
      <c r="L102" s="123"/>
      <c r="M102" s="123"/>
      <c r="N102" s="231"/>
      <c r="O102" s="221"/>
      <c r="P102" s="222"/>
    </row>
    <row r="103" spans="2:18">
      <c r="B103" s="236"/>
      <c r="C103" s="192"/>
      <c r="D103" s="192"/>
      <c r="E103" s="211" t="s">
        <v>154</v>
      </c>
      <c r="F103" s="211"/>
      <c r="G103" s="211" t="s">
        <v>19</v>
      </c>
      <c r="H103" s="211"/>
      <c r="I103" s="123"/>
      <c r="J103" s="462">
        <v>0</v>
      </c>
      <c r="K103" s="123"/>
      <c r="L103" s="123"/>
      <c r="M103" s="123"/>
      <c r="N103" s="231"/>
      <c r="O103" s="221"/>
      <c r="P103" s="222"/>
    </row>
    <row r="104" spans="2:18">
      <c r="B104" s="236"/>
      <c r="C104" s="192"/>
      <c r="D104" s="192"/>
      <c r="E104" s="211" t="s">
        <v>133</v>
      </c>
      <c r="F104" s="211"/>
      <c r="G104" s="211" t="s">
        <v>19</v>
      </c>
      <c r="H104" s="211"/>
      <c r="I104" s="123"/>
      <c r="J104" s="462">
        <v>3532</v>
      </c>
      <c r="K104" s="193">
        <f>Inputs!J104/SUM(Inputs!$J$104:$J$109)</f>
        <v>0.70121103831645826</v>
      </c>
      <c r="L104" s="123"/>
      <c r="M104" s="123"/>
      <c r="N104" s="231"/>
      <c r="O104" s="223" t="s">
        <v>193</v>
      </c>
      <c r="P104" s="127"/>
    </row>
    <row r="105" spans="2:18">
      <c r="B105" s="236"/>
      <c r="C105" s="192"/>
      <c r="D105" s="192"/>
      <c r="E105" s="211" t="s">
        <v>134</v>
      </c>
      <c r="F105" s="211"/>
      <c r="G105" s="211" t="s">
        <v>19</v>
      </c>
      <c r="H105" s="211"/>
      <c r="I105" s="123"/>
      <c r="J105" s="462">
        <v>6</v>
      </c>
      <c r="K105" s="193">
        <f>Inputs!J105/SUM(Inputs!$J$104:$J$109)</f>
        <v>1.1911852293031567E-3</v>
      </c>
      <c r="L105" s="123"/>
      <c r="M105" s="123"/>
      <c r="N105" s="231"/>
      <c r="O105" s="223" t="s">
        <v>193</v>
      </c>
      <c r="P105" s="127"/>
    </row>
    <row r="106" spans="2:18">
      <c r="B106" s="236"/>
      <c r="C106" s="192"/>
      <c r="D106" s="192"/>
      <c r="E106" s="211" t="s">
        <v>135</v>
      </c>
      <c r="F106" s="211"/>
      <c r="G106" s="211" t="s">
        <v>19</v>
      </c>
      <c r="H106" s="211"/>
      <c r="I106" s="123"/>
      <c r="J106" s="462">
        <v>15</v>
      </c>
      <c r="K106" s="193">
        <f>Inputs!J106/SUM(Inputs!$J$104:$J$109)</f>
        <v>2.9779630732578916E-3</v>
      </c>
      <c r="L106" s="123"/>
      <c r="M106" s="123"/>
      <c r="N106" s="231"/>
      <c r="O106" s="223" t="s">
        <v>193</v>
      </c>
      <c r="P106" s="127"/>
    </row>
    <row r="107" spans="2:18">
      <c r="B107" s="236"/>
      <c r="C107" s="192"/>
      <c r="D107" s="192"/>
      <c r="E107" s="211" t="s">
        <v>136</v>
      </c>
      <c r="F107" s="211"/>
      <c r="G107" s="211" t="s">
        <v>19</v>
      </c>
      <c r="H107" s="211"/>
      <c r="I107" s="123"/>
      <c r="J107" s="462">
        <v>1323</v>
      </c>
      <c r="K107" s="193">
        <f>Inputs!J107/SUM(Inputs!$J$104:$J$109)</f>
        <v>0.26265634306134605</v>
      </c>
      <c r="L107" s="123"/>
      <c r="M107" s="123"/>
      <c r="N107" s="231"/>
      <c r="O107" s="223" t="s">
        <v>193</v>
      </c>
      <c r="P107" s="127"/>
    </row>
    <row r="108" spans="2:18">
      <c r="B108" s="236"/>
      <c r="C108" s="192"/>
      <c r="D108" s="192"/>
      <c r="E108" s="211" t="s">
        <v>137</v>
      </c>
      <c r="F108" s="211"/>
      <c r="G108" s="211" t="s">
        <v>19</v>
      </c>
      <c r="H108" s="211"/>
      <c r="I108" s="123"/>
      <c r="J108" s="462">
        <v>3</v>
      </c>
      <c r="K108" s="193">
        <f>Inputs!J108/SUM(Inputs!$J$104:$J$109)</f>
        <v>5.9559261465157837E-4</v>
      </c>
      <c r="L108" s="123"/>
      <c r="M108" s="123"/>
      <c r="N108" s="231"/>
      <c r="O108" s="223" t="s">
        <v>193</v>
      </c>
      <c r="P108" s="127"/>
    </row>
    <row r="109" spans="2:18">
      <c r="B109" s="236"/>
      <c r="C109" s="192"/>
      <c r="D109" s="192"/>
      <c r="E109" s="211" t="s">
        <v>138</v>
      </c>
      <c r="F109" s="211"/>
      <c r="G109" s="211" t="s">
        <v>19</v>
      </c>
      <c r="H109" s="211"/>
      <c r="I109" s="123"/>
      <c r="J109" s="462">
        <v>158</v>
      </c>
      <c r="K109" s="193">
        <f>Inputs!J109/SUM(Inputs!$J$104:$J$109)</f>
        <v>3.1367877704983123E-2</v>
      </c>
      <c r="L109" s="123"/>
      <c r="M109" s="123"/>
      <c r="N109" s="231"/>
      <c r="O109" s="223" t="s">
        <v>193</v>
      </c>
      <c r="P109" s="127"/>
    </row>
    <row r="110" spans="2:18">
      <c r="B110" s="236"/>
      <c r="C110" s="192"/>
      <c r="D110" s="192"/>
      <c r="E110" s="192" t="s">
        <v>1</v>
      </c>
      <c r="F110" s="192"/>
      <c r="G110" s="211" t="s">
        <v>19</v>
      </c>
      <c r="H110" s="211"/>
      <c r="I110" s="123"/>
      <c r="J110" s="197">
        <f>SUM(J95:J109)</f>
        <v>5049</v>
      </c>
      <c r="K110" s="193">
        <f>SUM(K104:K109)</f>
        <v>1.0000000000000002</v>
      </c>
      <c r="L110" s="123"/>
      <c r="M110" s="123"/>
      <c r="N110" s="231"/>
      <c r="O110" s="223" t="s">
        <v>193</v>
      </c>
      <c r="P110" s="127"/>
      <c r="R110" s="147">
        <f>IF(K110=100%,0,1)</f>
        <v>0</v>
      </c>
    </row>
    <row r="111" spans="2:18">
      <c r="B111" s="236"/>
      <c r="C111" s="123"/>
      <c r="D111" s="125"/>
      <c r="E111" s="123"/>
      <c r="F111" s="123"/>
      <c r="G111" s="123"/>
      <c r="H111" s="123"/>
      <c r="I111" s="123"/>
      <c r="J111" s="123"/>
      <c r="K111" s="123"/>
      <c r="L111" s="123"/>
      <c r="M111" s="123"/>
      <c r="N111" s="231"/>
      <c r="O111" s="123"/>
      <c r="P111" s="127"/>
    </row>
    <row r="112" spans="2:18">
      <c r="B112" s="236"/>
      <c r="C112" s="123"/>
      <c r="D112" s="201" t="s">
        <v>219</v>
      </c>
      <c r="E112" s="123"/>
      <c r="F112" s="123"/>
      <c r="G112" s="123"/>
      <c r="H112" s="123"/>
      <c r="I112" s="123"/>
      <c r="J112" s="135" t="s">
        <v>102</v>
      </c>
      <c r="K112" s="135" t="s">
        <v>321</v>
      </c>
      <c r="L112" s="123"/>
      <c r="M112" s="123"/>
      <c r="N112" s="231" t="s">
        <v>196</v>
      </c>
      <c r="P112" s="127"/>
    </row>
    <row r="113" spans="2:16">
      <c r="B113" s="236"/>
      <c r="C113" s="123"/>
      <c r="D113" s="123"/>
      <c r="E113" s="143">
        <v>2015</v>
      </c>
      <c r="F113" s="143"/>
      <c r="G113" s="143" t="s">
        <v>190</v>
      </c>
      <c r="H113" s="143"/>
      <c r="I113" s="123"/>
      <c r="J113" s="465">
        <v>1.9099999999999999E-2</v>
      </c>
      <c r="K113" s="465">
        <v>1.9099999999999999E-2</v>
      </c>
      <c r="M113" s="123"/>
      <c r="N113" s="231"/>
      <c r="O113" s="123" t="s">
        <v>201</v>
      </c>
      <c r="P113" s="127"/>
    </row>
    <row r="114" spans="2:16">
      <c r="B114" s="236"/>
      <c r="C114" s="123"/>
      <c r="D114" s="125"/>
      <c r="E114" s="143">
        <v>2016</v>
      </c>
      <c r="F114" s="143"/>
      <c r="G114" s="143" t="s">
        <v>190</v>
      </c>
      <c r="H114" s="143"/>
      <c r="I114" s="123"/>
      <c r="J114" s="465">
        <v>1.9099999999999999E-2</v>
      </c>
      <c r="K114" s="465">
        <v>1.9099999999999999E-2</v>
      </c>
      <c r="M114" s="123"/>
      <c r="N114" s="123"/>
      <c r="O114" s="123"/>
      <c r="P114" s="127"/>
    </row>
    <row r="115" spans="2:16">
      <c r="B115" s="236"/>
      <c r="C115" s="123"/>
      <c r="D115" s="125"/>
      <c r="E115" s="143">
        <v>2017</v>
      </c>
      <c r="F115" s="143"/>
      <c r="G115" s="143" t="s">
        <v>190</v>
      </c>
      <c r="H115" s="143"/>
      <c r="I115" s="123"/>
      <c r="J115" s="466">
        <v>0</v>
      </c>
      <c r="K115" s="465">
        <v>1.4800000000000001E-2</v>
      </c>
      <c r="M115" s="123"/>
      <c r="N115" s="231"/>
      <c r="O115" s="123"/>
      <c r="P115" s="127"/>
    </row>
    <row r="116" spans="2:16">
      <c r="B116" s="236"/>
      <c r="C116" s="123"/>
      <c r="D116" s="125"/>
      <c r="E116" s="143">
        <v>2018</v>
      </c>
      <c r="F116" s="143"/>
      <c r="G116" s="143" t="s">
        <v>190</v>
      </c>
      <c r="H116" s="143"/>
      <c r="I116" s="123"/>
      <c r="J116" s="466">
        <v>0</v>
      </c>
      <c r="K116" s="465">
        <v>1.4800000000000001E-2</v>
      </c>
      <c r="M116" s="123"/>
      <c r="N116" s="231"/>
      <c r="P116" s="127"/>
    </row>
    <row r="117" spans="2:16">
      <c r="B117" s="236"/>
      <c r="C117" s="123"/>
      <c r="D117" s="125"/>
      <c r="E117" s="143">
        <v>2019</v>
      </c>
      <c r="F117" s="143"/>
      <c r="G117" s="143" t="s">
        <v>190</v>
      </c>
      <c r="H117" s="143"/>
      <c r="I117" s="123"/>
      <c r="J117" s="466">
        <v>0</v>
      </c>
      <c r="K117" s="465">
        <v>1.4800000000000001E-2</v>
      </c>
      <c r="L117" s="123"/>
      <c r="M117" s="123"/>
      <c r="N117" s="231"/>
      <c r="P117" s="127"/>
    </row>
    <row r="118" spans="2:16">
      <c r="B118" s="236"/>
      <c r="C118" s="123"/>
      <c r="D118" s="125"/>
      <c r="E118" s="143">
        <v>2020</v>
      </c>
      <c r="F118" s="143"/>
      <c r="G118" s="143" t="s">
        <v>190</v>
      </c>
      <c r="H118" s="143"/>
      <c r="I118" s="123"/>
      <c r="J118" s="466">
        <v>0</v>
      </c>
      <c r="K118" s="465">
        <v>1.4800000000000001E-2</v>
      </c>
      <c r="L118" s="123"/>
      <c r="M118" s="123"/>
      <c r="N118" s="231"/>
      <c r="O118" s="123"/>
      <c r="P118" s="127"/>
    </row>
    <row r="119" spans="2:16">
      <c r="B119" s="236"/>
      <c r="C119" s="123"/>
      <c r="D119" s="125"/>
      <c r="E119" s="123"/>
      <c r="F119" s="123"/>
      <c r="G119" s="123"/>
      <c r="H119" s="123"/>
      <c r="I119" s="123"/>
      <c r="J119" s="123"/>
      <c r="K119" s="123"/>
      <c r="L119" s="123"/>
      <c r="M119" s="123"/>
      <c r="N119" s="231"/>
      <c r="O119" s="123"/>
      <c r="P119" s="127"/>
    </row>
    <row r="120" spans="2:16">
      <c r="B120" s="236"/>
      <c r="C120" s="123"/>
      <c r="D120" s="201" t="s">
        <v>180</v>
      </c>
      <c r="E120" s="123"/>
      <c r="F120" s="123"/>
      <c r="G120" s="123" t="s">
        <v>190</v>
      </c>
      <c r="H120" s="123"/>
      <c r="I120" s="123"/>
      <c r="J120" s="467">
        <v>1</v>
      </c>
      <c r="K120" s="123"/>
      <c r="L120" s="123"/>
      <c r="M120" s="123"/>
      <c r="N120" s="231"/>
      <c r="O120" s="123"/>
      <c r="P120" s="127"/>
    </row>
    <row r="121" spans="2:16">
      <c r="B121" s="237"/>
      <c r="C121" s="130"/>
      <c r="D121" s="131"/>
      <c r="E121" s="130"/>
      <c r="F121" s="130"/>
      <c r="G121" s="130"/>
      <c r="H121" s="130"/>
      <c r="I121" s="130"/>
      <c r="J121" s="130"/>
      <c r="K121" s="130"/>
      <c r="L121" s="130"/>
      <c r="M121" s="130"/>
      <c r="N121" s="233"/>
      <c r="O121" s="130"/>
      <c r="P121" s="132"/>
    </row>
    <row r="122" spans="2:16">
      <c r="B122" s="134"/>
      <c r="C122" s="123"/>
      <c r="D122" s="125"/>
      <c r="E122" s="123"/>
      <c r="F122" s="123"/>
      <c r="G122" s="123"/>
      <c r="H122" s="123"/>
    </row>
    <row r="123" spans="2:16">
      <c r="B123" s="238"/>
      <c r="C123" s="120"/>
      <c r="D123" s="121"/>
      <c r="E123" s="120"/>
      <c r="F123" s="120"/>
      <c r="G123" s="120"/>
      <c r="H123" s="120"/>
      <c r="I123" s="120"/>
      <c r="J123" s="120"/>
      <c r="K123" s="120"/>
      <c r="L123" s="120"/>
      <c r="M123" s="120"/>
      <c r="N123" s="230"/>
      <c r="O123" s="120"/>
      <c r="P123" s="122"/>
    </row>
    <row r="124" spans="2:16">
      <c r="B124" s="236">
        <v>4</v>
      </c>
      <c r="C124" s="199" t="s">
        <v>163</v>
      </c>
      <c r="D124" s="192"/>
      <c r="E124" s="192"/>
      <c r="F124" s="192"/>
      <c r="G124" s="192"/>
      <c r="H124" s="192"/>
      <c r="I124" s="123"/>
      <c r="J124" s="123"/>
      <c r="K124" s="123"/>
      <c r="L124" s="123"/>
      <c r="M124" s="123"/>
      <c r="N124" s="231"/>
      <c r="O124" s="123"/>
      <c r="P124" s="127"/>
    </row>
    <row r="125" spans="2:16">
      <c r="B125" s="236"/>
      <c r="C125" s="192"/>
      <c r="D125" s="202"/>
      <c r="E125" s="202"/>
      <c r="F125" s="202"/>
      <c r="G125" s="202"/>
      <c r="H125" s="202"/>
      <c r="I125" s="123"/>
      <c r="J125" s="123"/>
      <c r="K125" s="123"/>
      <c r="L125" s="123"/>
      <c r="M125" s="123"/>
      <c r="N125" s="231"/>
      <c r="O125" s="123"/>
      <c r="P125" s="127"/>
    </row>
    <row r="126" spans="2:16">
      <c r="B126" s="236"/>
      <c r="C126" s="192"/>
      <c r="D126" s="199" t="s">
        <v>129</v>
      </c>
      <c r="E126" s="192"/>
      <c r="F126" s="192"/>
      <c r="G126" s="192"/>
      <c r="H126" s="192"/>
      <c r="I126" s="123"/>
      <c r="J126" s="135" t="s">
        <v>189</v>
      </c>
      <c r="K126" s="123"/>
      <c r="L126" s="123"/>
      <c r="M126" s="123"/>
      <c r="N126" s="138" t="s">
        <v>257</v>
      </c>
      <c r="O126" s="123"/>
      <c r="P126" s="127"/>
    </row>
    <row r="127" spans="2:16">
      <c r="B127" s="236"/>
      <c r="C127" s="192"/>
      <c r="D127" s="192"/>
      <c r="E127" s="211" t="s">
        <v>143</v>
      </c>
      <c r="F127" s="211"/>
      <c r="G127" s="211" t="s">
        <v>129</v>
      </c>
      <c r="H127" s="211"/>
      <c r="I127" s="123"/>
      <c r="J127" s="468">
        <v>-1698</v>
      </c>
      <c r="K127" s="193">
        <f>Inputs!J127/Inputs!$J$130</f>
        <v>0.68056112224448895</v>
      </c>
      <c r="L127" s="123"/>
      <c r="M127" s="123"/>
      <c r="N127" s="118"/>
      <c r="O127" s="223" t="s">
        <v>193</v>
      </c>
      <c r="P127" s="127"/>
    </row>
    <row r="128" spans="2:16">
      <c r="B128" s="236"/>
      <c r="C128" s="192"/>
      <c r="D128" s="192"/>
      <c r="E128" s="211" t="s">
        <v>144</v>
      </c>
      <c r="F128" s="211"/>
      <c r="G128" s="211" t="s">
        <v>129</v>
      </c>
      <c r="H128" s="211"/>
      <c r="I128" s="123"/>
      <c r="J128" s="468">
        <v>-724</v>
      </c>
      <c r="K128" s="193">
        <f>Inputs!J128/Inputs!$J$130</f>
        <v>0.29018036072144288</v>
      </c>
      <c r="L128" s="123"/>
      <c r="M128" s="123"/>
      <c r="N128" s="231"/>
      <c r="O128" s="223" t="s">
        <v>193</v>
      </c>
      <c r="P128" s="127"/>
    </row>
    <row r="129" spans="2:18">
      <c r="B129" s="236"/>
      <c r="C129" s="192"/>
      <c r="D129" s="192"/>
      <c r="E129" s="211" t="s">
        <v>145</v>
      </c>
      <c r="F129" s="211"/>
      <c r="G129" s="211" t="s">
        <v>129</v>
      </c>
      <c r="H129" s="211"/>
      <c r="I129" s="123"/>
      <c r="J129" s="468">
        <v>-73</v>
      </c>
      <c r="K129" s="193">
        <f>Inputs!J129/Inputs!$J$130</f>
        <v>2.9258517034068135E-2</v>
      </c>
      <c r="L129" s="123"/>
      <c r="M129" s="123"/>
      <c r="N129" s="231"/>
      <c r="O129" s="223" t="s">
        <v>193</v>
      </c>
      <c r="P129" s="127"/>
    </row>
    <row r="130" spans="2:18">
      <c r="B130" s="236"/>
      <c r="C130" s="192"/>
      <c r="D130" s="192"/>
      <c r="E130" s="192" t="s">
        <v>1</v>
      </c>
      <c r="F130" s="192"/>
      <c r="G130" s="211" t="s">
        <v>129</v>
      </c>
      <c r="H130" s="211"/>
      <c r="I130" s="123"/>
      <c r="J130" s="194">
        <f>SUM(J127:J129)</f>
        <v>-2495</v>
      </c>
      <c r="K130" s="193">
        <f>SUM(K127:K129)</f>
        <v>0.99999999999999989</v>
      </c>
      <c r="L130" s="123"/>
      <c r="M130" s="123"/>
      <c r="N130" s="231"/>
      <c r="O130" s="223" t="s">
        <v>193</v>
      </c>
      <c r="P130" s="127"/>
      <c r="R130" s="147">
        <f>IF(K130=100%,0,1)</f>
        <v>0</v>
      </c>
    </row>
    <row r="131" spans="2:18">
      <c r="B131" s="236"/>
      <c r="C131" s="192"/>
      <c r="D131" s="192"/>
      <c r="E131" s="192"/>
      <c r="F131" s="192"/>
      <c r="G131" s="192"/>
      <c r="H131" s="192"/>
      <c r="I131" s="123"/>
      <c r="J131" s="192"/>
      <c r="K131" s="123"/>
      <c r="L131" s="123"/>
      <c r="M131" s="123"/>
      <c r="N131" s="231"/>
      <c r="O131" s="192"/>
      <c r="P131" s="212"/>
    </row>
    <row r="132" spans="2:18">
      <c r="B132" s="236"/>
      <c r="C132" s="192"/>
      <c r="D132" s="199" t="s">
        <v>19</v>
      </c>
      <c r="E132" s="192"/>
      <c r="F132" s="192"/>
      <c r="G132" s="192"/>
      <c r="H132" s="192"/>
      <c r="I132" s="123"/>
      <c r="J132" s="135" t="s">
        <v>189</v>
      </c>
      <c r="K132" s="123"/>
      <c r="L132" s="123"/>
      <c r="M132" s="123"/>
      <c r="N132" s="231"/>
      <c r="O132" s="192"/>
      <c r="P132" s="212"/>
    </row>
    <row r="133" spans="2:18">
      <c r="B133" s="236"/>
      <c r="C133" s="192"/>
      <c r="D133" s="192"/>
      <c r="E133" s="211" t="s">
        <v>146</v>
      </c>
      <c r="F133" s="211"/>
      <c r="G133" s="211" t="s">
        <v>19</v>
      </c>
      <c r="H133" s="211"/>
      <c r="I133" s="123"/>
      <c r="J133" s="468">
        <v>-200</v>
      </c>
      <c r="K133" s="123"/>
      <c r="L133" s="123"/>
      <c r="M133" s="123"/>
      <c r="N133" s="228" t="s">
        <v>257</v>
      </c>
      <c r="P133" s="222"/>
    </row>
    <row r="134" spans="2:18">
      <c r="B134" s="236"/>
      <c r="C134" s="192"/>
      <c r="D134" s="192"/>
      <c r="E134" s="211" t="s">
        <v>147</v>
      </c>
      <c r="F134" s="211"/>
      <c r="G134" s="211" t="s">
        <v>19</v>
      </c>
      <c r="H134" s="211"/>
      <c r="I134" s="123"/>
      <c r="J134" s="468">
        <v>-130</v>
      </c>
      <c r="K134" s="123"/>
      <c r="L134" s="123"/>
      <c r="M134" s="123"/>
      <c r="N134" s="231"/>
      <c r="O134" s="221"/>
      <c r="P134" s="222"/>
    </row>
    <row r="135" spans="2:18">
      <c r="B135" s="236"/>
      <c r="C135" s="192"/>
      <c r="D135" s="192"/>
      <c r="E135" s="211" t="s">
        <v>148</v>
      </c>
      <c r="F135" s="211"/>
      <c r="G135" s="211" t="s">
        <v>19</v>
      </c>
      <c r="H135" s="211"/>
      <c r="I135" s="123"/>
      <c r="J135" s="468">
        <v>-32</v>
      </c>
      <c r="K135" s="123"/>
      <c r="L135" s="123"/>
      <c r="M135" s="123"/>
      <c r="N135" s="231"/>
      <c r="O135" s="221"/>
      <c r="P135" s="222"/>
    </row>
    <row r="136" spans="2:18">
      <c r="B136" s="236"/>
      <c r="C136" s="192"/>
      <c r="D136" s="192"/>
      <c r="E136" s="211" t="s">
        <v>149</v>
      </c>
      <c r="F136" s="211"/>
      <c r="G136" s="211" t="s">
        <v>19</v>
      </c>
      <c r="H136" s="211"/>
      <c r="I136" s="123"/>
      <c r="J136" s="468">
        <v>-167</v>
      </c>
      <c r="K136" s="123"/>
      <c r="L136" s="123"/>
      <c r="M136" s="123"/>
      <c r="N136" s="231"/>
      <c r="O136" s="221"/>
      <c r="P136" s="222"/>
    </row>
    <row r="137" spans="2:18">
      <c r="B137" s="236"/>
      <c r="C137" s="192"/>
      <c r="D137" s="192"/>
      <c r="E137" s="211" t="s">
        <v>150</v>
      </c>
      <c r="F137" s="211"/>
      <c r="G137" s="211" t="s">
        <v>19</v>
      </c>
      <c r="H137" s="211"/>
      <c r="I137" s="123"/>
      <c r="J137" s="468">
        <v>-12</v>
      </c>
      <c r="K137" s="123"/>
      <c r="L137" s="123"/>
      <c r="M137" s="123"/>
      <c r="N137" s="231"/>
      <c r="O137" s="221"/>
      <c r="P137" s="222"/>
      <c r="R137" s="285"/>
    </row>
    <row r="138" spans="2:18">
      <c r="B138" s="236"/>
      <c r="C138" s="192"/>
      <c r="D138" s="192"/>
      <c r="E138" s="211" t="s">
        <v>151</v>
      </c>
      <c r="F138" s="211"/>
      <c r="G138" s="211" t="s">
        <v>19</v>
      </c>
      <c r="H138" s="211"/>
      <c r="I138" s="123"/>
      <c r="J138" s="468">
        <v>-11</v>
      </c>
      <c r="K138" s="123"/>
      <c r="L138" s="123"/>
      <c r="M138" s="123"/>
      <c r="N138" s="231"/>
      <c r="O138" s="221"/>
      <c r="P138" s="222"/>
      <c r="R138" s="285"/>
    </row>
    <row r="139" spans="2:18">
      <c r="B139" s="236"/>
      <c r="C139" s="192"/>
      <c r="D139" s="192"/>
      <c r="E139" s="211" t="s">
        <v>152</v>
      </c>
      <c r="F139" s="211"/>
      <c r="G139" s="211" t="s">
        <v>19</v>
      </c>
      <c r="H139" s="211"/>
      <c r="I139" s="123"/>
      <c r="J139" s="468">
        <v>-3</v>
      </c>
      <c r="K139" s="123"/>
      <c r="L139" s="123"/>
      <c r="M139" s="123"/>
      <c r="N139" s="231"/>
      <c r="O139" s="221"/>
      <c r="P139" s="222"/>
      <c r="R139" s="285"/>
    </row>
    <row r="140" spans="2:18">
      <c r="B140" s="236"/>
      <c r="C140" s="192"/>
      <c r="D140" s="192"/>
      <c r="E140" s="211" t="s">
        <v>153</v>
      </c>
      <c r="F140" s="211"/>
      <c r="G140" s="211" t="s">
        <v>19</v>
      </c>
      <c r="H140" s="211"/>
      <c r="I140" s="123"/>
      <c r="J140" s="468">
        <v>-7</v>
      </c>
      <c r="K140" s="123"/>
      <c r="L140" s="123"/>
      <c r="M140" s="123"/>
      <c r="N140" s="231"/>
      <c r="O140" s="221"/>
      <c r="P140" s="222"/>
      <c r="R140" s="285"/>
    </row>
    <row r="141" spans="2:18">
      <c r="B141" s="236"/>
      <c r="C141" s="192"/>
      <c r="D141" s="192"/>
      <c r="E141" s="211" t="s">
        <v>154</v>
      </c>
      <c r="F141" s="211"/>
      <c r="G141" s="211" t="s">
        <v>19</v>
      </c>
      <c r="H141" s="211"/>
      <c r="I141" s="123"/>
      <c r="J141" s="468">
        <v>-8</v>
      </c>
      <c r="K141" s="123"/>
      <c r="L141" s="123"/>
      <c r="M141" s="123"/>
      <c r="N141" s="231"/>
      <c r="O141" s="221"/>
      <c r="P141" s="222"/>
      <c r="R141" s="285"/>
    </row>
    <row r="142" spans="2:18">
      <c r="B142" s="236"/>
      <c r="C142" s="192"/>
      <c r="D142" s="192"/>
      <c r="E142" s="211" t="s">
        <v>133</v>
      </c>
      <c r="F142" s="211"/>
      <c r="G142" s="211" t="s">
        <v>19</v>
      </c>
      <c r="H142" s="211"/>
      <c r="I142" s="123"/>
      <c r="J142" s="468">
        <v>-1302</v>
      </c>
      <c r="K142" s="193">
        <f>Inputs!J142/SUM(Inputs!$J$142:$J$147)</f>
        <v>0.60699300699300696</v>
      </c>
      <c r="L142" s="123"/>
      <c r="M142" s="123"/>
      <c r="N142" s="231"/>
      <c r="O142" s="123" t="s">
        <v>193</v>
      </c>
      <c r="P142" s="127"/>
      <c r="R142" s="285"/>
    </row>
    <row r="143" spans="2:18">
      <c r="B143" s="236"/>
      <c r="C143" s="192"/>
      <c r="D143" s="192"/>
      <c r="E143" s="211" t="s">
        <v>134</v>
      </c>
      <c r="F143" s="211"/>
      <c r="G143" s="211" t="s">
        <v>19</v>
      </c>
      <c r="H143" s="211"/>
      <c r="I143" s="123"/>
      <c r="J143" s="468">
        <v>-62</v>
      </c>
      <c r="K143" s="193">
        <f>Inputs!J143/SUM(Inputs!$J$142:$J$147)</f>
        <v>2.8904428904428906E-2</v>
      </c>
      <c r="L143" s="123"/>
      <c r="M143" s="123"/>
      <c r="N143" s="231"/>
      <c r="O143" s="123"/>
      <c r="P143" s="127"/>
      <c r="R143" s="285"/>
    </row>
    <row r="144" spans="2:18">
      <c r="B144" s="236"/>
      <c r="C144" s="192"/>
      <c r="D144" s="192"/>
      <c r="E144" s="211" t="s">
        <v>135</v>
      </c>
      <c r="F144" s="211"/>
      <c r="G144" s="211" t="s">
        <v>19</v>
      </c>
      <c r="H144" s="211"/>
      <c r="I144" s="123"/>
      <c r="J144" s="468">
        <v>-172</v>
      </c>
      <c r="K144" s="193">
        <f>Inputs!J144/SUM(Inputs!$J$142:$J$147)</f>
        <v>8.0186480186480183E-2</v>
      </c>
      <c r="L144" s="123"/>
      <c r="M144" s="123"/>
      <c r="N144" s="231"/>
      <c r="O144" s="123"/>
      <c r="P144" s="127"/>
      <c r="R144" s="285"/>
    </row>
    <row r="145" spans="2:18">
      <c r="B145" s="236"/>
      <c r="C145" s="192"/>
      <c r="D145" s="192"/>
      <c r="E145" s="211" t="s">
        <v>136</v>
      </c>
      <c r="F145" s="211"/>
      <c r="G145" s="211" t="s">
        <v>19</v>
      </c>
      <c r="H145" s="211"/>
      <c r="I145" s="123"/>
      <c r="J145" s="468">
        <v>-549</v>
      </c>
      <c r="K145" s="193">
        <f>Inputs!J145/SUM(Inputs!$J$142:$J$147)</f>
        <v>0.25594405594405595</v>
      </c>
      <c r="L145" s="123"/>
      <c r="M145" s="123"/>
      <c r="N145" s="231"/>
      <c r="O145" s="123"/>
      <c r="P145" s="127"/>
      <c r="R145" s="285"/>
    </row>
    <row r="146" spans="2:18">
      <c r="B146" s="236"/>
      <c r="C146" s="192"/>
      <c r="D146" s="192"/>
      <c r="E146" s="211" t="s">
        <v>137</v>
      </c>
      <c r="F146" s="211"/>
      <c r="G146" s="211" t="s">
        <v>19</v>
      </c>
      <c r="H146" s="211"/>
      <c r="I146" s="123"/>
      <c r="J146" s="468">
        <v>-15</v>
      </c>
      <c r="K146" s="193">
        <f>Inputs!J146/SUM(Inputs!$J$142:$J$147)</f>
        <v>6.993006993006993E-3</v>
      </c>
      <c r="L146" s="123"/>
      <c r="M146" s="123"/>
      <c r="N146" s="231"/>
      <c r="O146" s="123"/>
      <c r="P146" s="127"/>
      <c r="R146" s="285"/>
    </row>
    <row r="147" spans="2:18">
      <c r="B147" s="236"/>
      <c r="C147" s="192"/>
      <c r="D147" s="192"/>
      <c r="E147" s="211" t="s">
        <v>138</v>
      </c>
      <c r="F147" s="211"/>
      <c r="G147" s="211" t="s">
        <v>19</v>
      </c>
      <c r="H147" s="211"/>
      <c r="I147" s="123"/>
      <c r="J147" s="468">
        <v>-45</v>
      </c>
      <c r="K147" s="193">
        <f>Inputs!J147/SUM(Inputs!$J$142:$J$147)</f>
        <v>2.097902097902098E-2</v>
      </c>
      <c r="L147" s="123"/>
      <c r="M147" s="123"/>
      <c r="N147" s="231"/>
      <c r="O147" s="123"/>
      <c r="P147" s="127"/>
      <c r="R147" s="285"/>
    </row>
    <row r="148" spans="2:18">
      <c r="B148" s="236"/>
      <c r="C148" s="192"/>
      <c r="D148" s="192"/>
      <c r="E148" s="192" t="s">
        <v>1</v>
      </c>
      <c r="F148" s="192"/>
      <c r="G148" s="211" t="s">
        <v>19</v>
      </c>
      <c r="H148" s="211"/>
      <c r="I148" s="123"/>
      <c r="J148" s="194">
        <f>SUM(J133:J147)</f>
        <v>-2715</v>
      </c>
      <c r="K148" s="193">
        <f>SUM(K142:K147)</f>
        <v>1</v>
      </c>
      <c r="L148" s="123"/>
      <c r="M148" s="123"/>
      <c r="N148" s="231"/>
      <c r="O148" s="123"/>
      <c r="P148" s="127"/>
      <c r="R148" s="147">
        <f>IF(K148=100%,0,1)</f>
        <v>0</v>
      </c>
    </row>
    <row r="149" spans="2:18">
      <c r="B149" s="236"/>
      <c r="C149" s="123"/>
      <c r="D149" s="125"/>
      <c r="E149" s="123"/>
      <c r="F149" s="123"/>
      <c r="G149" s="123"/>
      <c r="H149" s="123"/>
      <c r="I149" s="123"/>
      <c r="J149" s="123"/>
      <c r="K149" s="123"/>
      <c r="L149" s="123"/>
      <c r="M149" s="123"/>
      <c r="N149" s="231"/>
      <c r="O149" s="123"/>
      <c r="P149" s="127"/>
    </row>
    <row r="150" spans="2:18">
      <c r="B150" s="236"/>
      <c r="C150" s="123"/>
      <c r="D150" s="213" t="s">
        <v>181</v>
      </c>
      <c r="E150" s="192"/>
      <c r="F150" s="192"/>
      <c r="G150" s="192"/>
      <c r="H150" s="192"/>
      <c r="I150" s="123"/>
      <c r="J150" s="135" t="s">
        <v>189</v>
      </c>
      <c r="K150" s="123"/>
      <c r="L150" s="123"/>
      <c r="M150" s="123"/>
      <c r="N150" s="231"/>
      <c r="O150" s="123"/>
      <c r="P150" s="127"/>
      <c r="Q150" s="161"/>
    </row>
    <row r="151" spans="2:18">
      <c r="B151" s="236"/>
      <c r="C151" s="123"/>
      <c r="D151" s="192"/>
      <c r="E151" s="202" t="s">
        <v>172</v>
      </c>
      <c r="F151" s="202"/>
      <c r="G151" s="242" t="s">
        <v>190</v>
      </c>
      <c r="H151" s="242"/>
      <c r="I151" s="123"/>
      <c r="J151" s="469">
        <f>Inputs!J130/Inputs!I35</f>
        <v>-7.8103478500413217E-3</v>
      </c>
      <c r="K151" s="123"/>
      <c r="L151" s="123"/>
      <c r="M151" s="123"/>
      <c r="N151" s="231"/>
      <c r="O151" s="123" t="s">
        <v>193</v>
      </c>
      <c r="P151" s="127"/>
      <c r="Q151" s="161"/>
    </row>
    <row r="152" spans="2:18">
      <c r="B152" s="236"/>
      <c r="C152" s="123"/>
      <c r="D152" s="192"/>
      <c r="E152" s="214" t="s">
        <v>174</v>
      </c>
      <c r="F152" s="214"/>
      <c r="G152" s="243" t="s">
        <v>190</v>
      </c>
      <c r="H152" s="243"/>
      <c r="I152" s="123"/>
      <c r="J152" s="469">
        <f>SUM(Inputs!J133:J141)/SUM(Inputs!I54:I62)</f>
        <v>-3.7675986515962719E-2</v>
      </c>
      <c r="K152" s="123"/>
      <c r="L152" s="123"/>
      <c r="M152" s="123"/>
      <c r="N152" s="231"/>
      <c r="O152" s="123" t="s">
        <v>193</v>
      </c>
      <c r="P152" s="127"/>
      <c r="Q152" s="161"/>
    </row>
    <row r="153" spans="2:18">
      <c r="B153" s="236"/>
      <c r="C153" s="123"/>
      <c r="D153" s="192"/>
      <c r="E153" s="214" t="s">
        <v>173</v>
      </c>
      <c r="F153" s="214"/>
      <c r="G153" s="243" t="s">
        <v>190</v>
      </c>
      <c r="H153" s="243"/>
      <c r="I153" s="123"/>
      <c r="J153" s="469">
        <f>SUM(Inputs!J142:J147)/SUM(Inputs!I63:I68)</f>
        <v>-6.7374438546345446E-3</v>
      </c>
      <c r="K153" s="123"/>
      <c r="L153" s="123"/>
      <c r="M153" s="123"/>
      <c r="N153" s="231"/>
      <c r="O153" s="123" t="s">
        <v>193</v>
      </c>
      <c r="P153" s="127"/>
      <c r="Q153" s="161"/>
    </row>
    <row r="154" spans="2:18">
      <c r="B154" s="237"/>
      <c r="C154" s="130"/>
      <c r="D154" s="131"/>
      <c r="E154" s="130"/>
      <c r="F154" s="130"/>
      <c r="G154" s="130"/>
      <c r="H154" s="130"/>
      <c r="I154" s="130"/>
      <c r="J154" s="130"/>
      <c r="K154" s="130"/>
      <c r="L154" s="130"/>
      <c r="M154" s="130"/>
      <c r="N154" s="233"/>
      <c r="O154" s="130"/>
      <c r="P154" s="132"/>
      <c r="Q154" s="161"/>
    </row>
    <row r="155" spans="2:18">
      <c r="B155" s="134"/>
      <c r="C155" s="123"/>
      <c r="D155" s="125"/>
      <c r="E155" s="123"/>
      <c r="F155" s="123"/>
      <c r="G155" s="123"/>
      <c r="H155" s="123"/>
      <c r="I155" s="123"/>
      <c r="J155" s="123"/>
      <c r="K155" s="123"/>
      <c r="M155" s="123"/>
      <c r="N155" s="231"/>
      <c r="O155" s="123"/>
      <c r="P155" s="123"/>
      <c r="Q155" s="161"/>
    </row>
    <row r="156" spans="2:18">
      <c r="B156" s="238"/>
      <c r="C156" s="120"/>
      <c r="D156" s="121"/>
      <c r="E156" s="120"/>
      <c r="F156" s="120"/>
      <c r="G156" s="120"/>
      <c r="H156" s="120"/>
      <c r="I156" s="120"/>
      <c r="J156" s="120"/>
      <c r="K156" s="120"/>
      <c r="L156" s="120"/>
      <c r="M156" s="120"/>
      <c r="N156" s="230"/>
      <c r="O156" s="120"/>
      <c r="P156" s="122"/>
      <c r="Q156" s="161"/>
    </row>
    <row r="157" spans="2:18">
      <c r="B157" s="236">
        <v>5</v>
      </c>
      <c r="C157" s="213" t="s">
        <v>166</v>
      </c>
      <c r="D157" s="192"/>
      <c r="E157" s="192"/>
      <c r="F157" s="192"/>
      <c r="G157" s="192"/>
      <c r="H157" s="192"/>
      <c r="I157" s="123"/>
      <c r="J157" s="123"/>
      <c r="K157" s="123"/>
      <c r="L157" s="123"/>
      <c r="M157" s="123"/>
      <c r="N157" s="231"/>
      <c r="O157" s="123"/>
      <c r="P157" s="127"/>
      <c r="Q157" s="161"/>
    </row>
    <row r="158" spans="2:18">
      <c r="B158" s="236"/>
      <c r="C158" s="192"/>
      <c r="D158" s="192"/>
      <c r="E158" s="192"/>
      <c r="F158" s="192"/>
      <c r="G158" s="192"/>
      <c r="H158" s="192"/>
      <c r="I158" s="123"/>
      <c r="J158" s="123"/>
      <c r="K158" s="123"/>
      <c r="L158" s="123"/>
      <c r="M158" s="123"/>
      <c r="N158" s="231"/>
      <c r="O158" s="123"/>
      <c r="P158" s="127"/>
    </row>
    <row r="159" spans="2:18">
      <c r="B159" s="236"/>
      <c r="C159" s="192"/>
      <c r="D159" s="199" t="s">
        <v>15</v>
      </c>
      <c r="E159" s="192"/>
      <c r="F159" s="192"/>
      <c r="G159" s="192"/>
      <c r="H159" s="192"/>
      <c r="I159" s="123"/>
      <c r="J159" s="135" t="s">
        <v>189</v>
      </c>
      <c r="K159" s="123"/>
      <c r="L159" s="123"/>
      <c r="M159" s="123"/>
      <c r="N159" s="231"/>
      <c r="O159" s="123"/>
      <c r="P159" s="127"/>
    </row>
    <row r="160" spans="2:18">
      <c r="B160" s="236"/>
      <c r="C160" s="192"/>
      <c r="D160" s="192"/>
      <c r="E160" s="211" t="s">
        <v>146</v>
      </c>
      <c r="F160" s="211"/>
      <c r="G160" s="211" t="s">
        <v>19</v>
      </c>
      <c r="H160" s="211"/>
      <c r="I160" s="123"/>
      <c r="J160" s="468">
        <v>-7</v>
      </c>
      <c r="K160" s="516">
        <f>SUM(Inputs!J160:J168)/SUM(Inputs!J54:J62)</f>
        <v>-2.0753777187448117E-3</v>
      </c>
      <c r="L160" s="123"/>
      <c r="M160" s="123"/>
      <c r="N160" s="228" t="s">
        <v>257</v>
      </c>
      <c r="P160" s="127"/>
    </row>
    <row r="161" spans="2:16">
      <c r="B161" s="236"/>
      <c r="C161" s="192"/>
      <c r="D161" s="192"/>
      <c r="E161" s="211" t="s">
        <v>147</v>
      </c>
      <c r="F161" s="211"/>
      <c r="G161" s="211" t="s">
        <v>19</v>
      </c>
      <c r="H161" s="211"/>
      <c r="I161" s="123"/>
      <c r="J161" s="468">
        <v>-8</v>
      </c>
      <c r="K161" s="516"/>
      <c r="L161" s="123"/>
      <c r="M161" s="123"/>
      <c r="N161" s="231"/>
      <c r="O161" s="221"/>
      <c r="P161" s="127"/>
    </row>
    <row r="162" spans="2:16">
      <c r="B162" s="236"/>
      <c r="C162" s="192"/>
      <c r="D162" s="192"/>
      <c r="E162" s="211" t="s">
        <v>148</v>
      </c>
      <c r="F162" s="211"/>
      <c r="G162" s="211" t="s">
        <v>19</v>
      </c>
      <c r="H162" s="211"/>
      <c r="I162" s="123"/>
      <c r="J162" s="468">
        <v>0</v>
      </c>
      <c r="K162" s="516"/>
      <c r="L162" s="123"/>
      <c r="M162" s="123"/>
      <c r="N162" s="231"/>
      <c r="O162" s="221"/>
      <c r="P162" s="127"/>
    </row>
    <row r="163" spans="2:16">
      <c r="B163" s="236"/>
      <c r="C163" s="192"/>
      <c r="D163" s="192"/>
      <c r="E163" s="211" t="s">
        <v>149</v>
      </c>
      <c r="F163" s="211"/>
      <c r="G163" s="211" t="s">
        <v>19</v>
      </c>
      <c r="H163" s="211"/>
      <c r="I163" s="123"/>
      <c r="J163" s="468">
        <v>-7</v>
      </c>
      <c r="K163" s="516"/>
      <c r="L163" s="123"/>
      <c r="M163" s="123"/>
      <c r="N163" s="231"/>
      <c r="O163" s="221"/>
      <c r="P163" s="127"/>
    </row>
    <row r="164" spans="2:16">
      <c r="B164" s="236"/>
      <c r="C164" s="192"/>
      <c r="D164" s="192"/>
      <c r="E164" s="211" t="s">
        <v>150</v>
      </c>
      <c r="F164" s="211"/>
      <c r="G164" s="211" t="s">
        <v>19</v>
      </c>
      <c r="H164" s="211"/>
      <c r="I164" s="123"/>
      <c r="J164" s="468">
        <v>-1</v>
      </c>
      <c r="K164" s="516"/>
      <c r="L164" s="123"/>
      <c r="M164" s="123"/>
      <c r="N164" s="231"/>
      <c r="O164" s="221" t="s">
        <v>193</v>
      </c>
      <c r="P164" s="127"/>
    </row>
    <row r="165" spans="2:16">
      <c r="B165" s="236"/>
      <c r="C165" s="192"/>
      <c r="D165" s="192"/>
      <c r="E165" s="211" t="s">
        <v>151</v>
      </c>
      <c r="F165" s="211"/>
      <c r="G165" s="211" t="s">
        <v>19</v>
      </c>
      <c r="H165" s="211"/>
      <c r="I165" s="123"/>
      <c r="J165" s="468">
        <v>-1</v>
      </c>
      <c r="K165" s="516"/>
      <c r="L165" s="123"/>
      <c r="M165" s="123"/>
      <c r="N165" s="231"/>
      <c r="O165" s="221"/>
      <c r="P165" s="127"/>
    </row>
    <row r="166" spans="2:16">
      <c r="B166" s="236"/>
      <c r="C166" s="192"/>
      <c r="D166" s="192"/>
      <c r="E166" s="211" t="s">
        <v>152</v>
      </c>
      <c r="F166" s="211"/>
      <c r="G166" s="211" t="s">
        <v>19</v>
      </c>
      <c r="H166" s="211"/>
      <c r="I166" s="123"/>
      <c r="J166" s="468">
        <v>-1</v>
      </c>
      <c r="K166" s="516"/>
      <c r="L166" s="123"/>
      <c r="M166" s="123"/>
      <c r="N166" s="231"/>
      <c r="O166" s="221"/>
      <c r="P166" s="127"/>
    </row>
    <row r="167" spans="2:16">
      <c r="B167" s="236"/>
      <c r="C167" s="192"/>
      <c r="D167" s="192"/>
      <c r="E167" s="211" t="s">
        <v>153</v>
      </c>
      <c r="F167" s="211"/>
      <c r="G167" s="211" t="s">
        <v>19</v>
      </c>
      <c r="H167" s="211"/>
      <c r="I167" s="123"/>
      <c r="J167" s="468">
        <v>0</v>
      </c>
      <c r="K167" s="516"/>
      <c r="L167" s="123"/>
      <c r="M167" s="123"/>
      <c r="N167" s="231"/>
      <c r="O167" s="221"/>
      <c r="P167" s="127"/>
    </row>
    <row r="168" spans="2:16">
      <c r="B168" s="236"/>
      <c r="C168" s="192"/>
      <c r="D168" s="192"/>
      <c r="E168" s="211" t="s">
        <v>154</v>
      </c>
      <c r="F168" s="211"/>
      <c r="G168" s="211" t="s">
        <v>19</v>
      </c>
      <c r="H168" s="211"/>
      <c r="I168" s="123"/>
      <c r="J168" s="468">
        <v>0</v>
      </c>
      <c r="K168" s="516"/>
      <c r="L168" s="123"/>
      <c r="M168" s="123"/>
      <c r="N168" s="231"/>
      <c r="O168" s="221"/>
      <c r="P168" s="127"/>
    </row>
    <row r="169" spans="2:16" ht="12.75" customHeight="1">
      <c r="B169" s="236"/>
      <c r="C169" s="192"/>
      <c r="D169" s="192"/>
      <c r="E169" s="211" t="s">
        <v>133</v>
      </c>
      <c r="F169" s="211"/>
      <c r="G169" s="211" t="s">
        <v>19</v>
      </c>
      <c r="H169" s="211"/>
      <c r="I169" s="123"/>
      <c r="J169" s="468">
        <v>-150</v>
      </c>
      <c r="K169" s="219">
        <f>Inputs!J169/Inputs!I63</f>
        <v>-6.8731986491873585E-4</v>
      </c>
      <c r="L169" s="123"/>
      <c r="M169" s="123"/>
      <c r="N169" s="231"/>
      <c r="O169" s="223" t="s">
        <v>240</v>
      </c>
      <c r="P169" s="127"/>
    </row>
    <row r="170" spans="2:16">
      <c r="B170" s="236"/>
      <c r="C170" s="192"/>
      <c r="D170" s="192"/>
      <c r="E170" s="211" t="s">
        <v>134</v>
      </c>
      <c r="F170" s="211"/>
      <c r="G170" s="211" t="s">
        <v>19</v>
      </c>
      <c r="H170" s="211"/>
      <c r="I170" s="123"/>
      <c r="J170" s="468">
        <v>-11</v>
      </c>
      <c r="K170" s="219">
        <f>Inputs!J170/Inputs!I64</f>
        <v>-1.4384726036354126E-3</v>
      </c>
      <c r="L170" s="123"/>
      <c r="M170" s="123"/>
      <c r="N170" s="231"/>
      <c r="O170" s="223" t="s">
        <v>240</v>
      </c>
      <c r="P170" s="127"/>
    </row>
    <row r="171" spans="2:16">
      <c r="B171" s="236"/>
      <c r="C171" s="192"/>
      <c r="D171" s="192"/>
      <c r="E171" s="211" t="s">
        <v>135</v>
      </c>
      <c r="F171" s="211"/>
      <c r="G171" s="211" t="s">
        <v>19</v>
      </c>
      <c r="H171" s="211"/>
      <c r="I171" s="123"/>
      <c r="J171" s="468">
        <v>-31</v>
      </c>
      <c r="K171" s="219">
        <f>Inputs!J171/Inputs!I65</f>
        <v>-9.3635786993687131E-4</v>
      </c>
      <c r="L171" s="123"/>
      <c r="M171" s="123"/>
      <c r="N171" s="231"/>
      <c r="O171" s="223" t="s">
        <v>240</v>
      </c>
      <c r="P171" s="127"/>
    </row>
    <row r="172" spans="2:16">
      <c r="B172" s="236"/>
      <c r="C172" s="192"/>
      <c r="D172" s="192"/>
      <c r="E172" s="211" t="s">
        <v>136</v>
      </c>
      <c r="F172" s="211"/>
      <c r="G172" s="211" t="s">
        <v>19</v>
      </c>
      <c r="H172" s="211"/>
      <c r="I172" s="123"/>
      <c r="J172" s="468">
        <v>-58</v>
      </c>
      <c r="K172" s="219">
        <f>Inputs!J172/Inputs!I66</f>
        <v>-1.0420409629895795E-3</v>
      </c>
      <c r="L172" s="123"/>
      <c r="M172" s="123"/>
      <c r="N172" s="231"/>
      <c r="O172" s="223" t="s">
        <v>240</v>
      </c>
      <c r="P172" s="127"/>
    </row>
    <row r="173" spans="2:16">
      <c r="B173" s="236"/>
      <c r="C173" s="192"/>
      <c r="D173" s="192"/>
      <c r="E173" s="211" t="s">
        <v>137</v>
      </c>
      <c r="F173" s="211"/>
      <c r="G173" s="211" t="s">
        <v>19</v>
      </c>
      <c r="H173" s="211"/>
      <c r="I173" s="123"/>
      <c r="J173" s="468">
        <v>-2</v>
      </c>
      <c r="K173" s="219">
        <f>Inputs!J173/Inputs!I67</f>
        <v>-1.4035087719298245E-3</v>
      </c>
      <c r="L173" s="123"/>
      <c r="M173" s="123"/>
      <c r="N173" s="231"/>
      <c r="O173" s="223" t="s">
        <v>240</v>
      </c>
      <c r="P173" s="127"/>
    </row>
    <row r="174" spans="2:16">
      <c r="B174" s="236"/>
      <c r="C174" s="192"/>
      <c r="D174" s="192"/>
      <c r="E174" s="211" t="s">
        <v>138</v>
      </c>
      <c r="F174" s="211"/>
      <c r="G174" s="211" t="s">
        <v>19</v>
      </c>
      <c r="H174" s="211"/>
      <c r="I174" s="123"/>
      <c r="J174" s="468">
        <v>-6</v>
      </c>
      <c r="K174" s="219">
        <f>Inputs!J174/Inputs!I68</f>
        <v>-2.617801047120419E-3</v>
      </c>
      <c r="L174" s="123"/>
      <c r="M174" s="123"/>
      <c r="N174" s="231"/>
      <c r="O174" s="223" t="s">
        <v>240</v>
      </c>
      <c r="P174" s="127"/>
    </row>
    <row r="175" spans="2:16">
      <c r="B175" s="236"/>
      <c r="C175" s="192"/>
      <c r="D175" s="192"/>
      <c r="E175" s="192" t="s">
        <v>1</v>
      </c>
      <c r="F175" s="192"/>
      <c r="G175" s="211" t="s">
        <v>19</v>
      </c>
      <c r="H175" s="211"/>
      <c r="I175" s="123"/>
      <c r="J175" s="194">
        <f>SUM(J160:J174)</f>
        <v>-283</v>
      </c>
      <c r="K175" s="219">
        <f>Inputs!J175/SUM(I63:I68)</f>
        <v>-8.8890284888651567E-4</v>
      </c>
      <c r="L175" s="123"/>
      <c r="M175" s="123"/>
      <c r="N175" s="231"/>
      <c r="O175" s="192"/>
      <c r="P175" s="215"/>
    </row>
    <row r="176" spans="2:16">
      <c r="B176" s="236"/>
      <c r="C176" s="192"/>
      <c r="D176" s="192"/>
      <c r="E176" s="192"/>
      <c r="F176" s="192"/>
      <c r="G176" s="192"/>
      <c r="H176" s="192"/>
      <c r="I176" s="123"/>
      <c r="J176" s="192"/>
      <c r="K176" s="123"/>
      <c r="L176" s="123"/>
      <c r="M176" s="123"/>
      <c r="N176" s="231"/>
      <c r="O176" s="192"/>
      <c r="P176" s="212"/>
    </row>
    <row r="177" spans="2:16">
      <c r="B177" s="236"/>
      <c r="C177" s="192"/>
      <c r="D177" s="199" t="s">
        <v>16</v>
      </c>
      <c r="E177" s="192"/>
      <c r="F177" s="192"/>
      <c r="G177" s="192"/>
      <c r="H177" s="192"/>
      <c r="I177" s="123"/>
      <c r="J177" s="135" t="s">
        <v>189</v>
      </c>
      <c r="K177" s="123"/>
      <c r="L177" s="123"/>
      <c r="M177" s="123"/>
      <c r="N177" s="228" t="s">
        <v>257</v>
      </c>
      <c r="O177" s="192"/>
      <c r="P177" s="212"/>
    </row>
    <row r="178" spans="2:16">
      <c r="B178" s="236"/>
      <c r="C178" s="192"/>
      <c r="D178" s="192"/>
      <c r="E178" s="211" t="s">
        <v>146</v>
      </c>
      <c r="F178" s="211"/>
      <c r="G178" s="211" t="s">
        <v>19</v>
      </c>
      <c r="H178" s="211"/>
      <c r="I178" s="123"/>
      <c r="J178" s="468">
        <v>0</v>
      </c>
      <c r="K178" s="123"/>
      <c r="L178" s="123"/>
      <c r="M178" s="123"/>
      <c r="N178" s="231"/>
      <c r="P178" s="222"/>
    </row>
    <row r="179" spans="2:16">
      <c r="B179" s="236"/>
      <c r="C179" s="192"/>
      <c r="D179" s="192"/>
      <c r="E179" s="211" t="s">
        <v>147</v>
      </c>
      <c r="F179" s="211"/>
      <c r="G179" s="211" t="s">
        <v>19</v>
      </c>
      <c r="H179" s="211"/>
      <c r="I179" s="123"/>
      <c r="J179" s="468">
        <v>2</v>
      </c>
      <c r="K179" s="123"/>
      <c r="L179" s="123"/>
      <c r="M179" s="123"/>
      <c r="N179" s="231"/>
      <c r="O179" s="221"/>
      <c r="P179" s="222"/>
    </row>
    <row r="180" spans="2:16">
      <c r="B180" s="236"/>
      <c r="C180" s="192"/>
      <c r="D180" s="192"/>
      <c r="E180" s="211" t="s">
        <v>148</v>
      </c>
      <c r="F180" s="211"/>
      <c r="G180" s="211" t="s">
        <v>19</v>
      </c>
      <c r="H180" s="211"/>
      <c r="I180" s="123"/>
      <c r="J180" s="468">
        <v>0</v>
      </c>
      <c r="K180" s="123"/>
      <c r="L180" s="123"/>
      <c r="M180" s="123"/>
      <c r="N180" s="231"/>
      <c r="O180" s="221"/>
      <c r="P180" s="222"/>
    </row>
    <row r="181" spans="2:16">
      <c r="B181" s="236"/>
      <c r="C181" s="192"/>
      <c r="D181" s="192"/>
      <c r="E181" s="211" t="s">
        <v>149</v>
      </c>
      <c r="F181" s="211"/>
      <c r="G181" s="211" t="s">
        <v>19</v>
      </c>
      <c r="H181" s="211"/>
      <c r="I181" s="123"/>
      <c r="J181" s="468">
        <v>0</v>
      </c>
      <c r="K181" s="123"/>
      <c r="L181" s="123"/>
      <c r="M181" s="123"/>
      <c r="N181" s="231"/>
      <c r="O181" s="221"/>
      <c r="P181" s="222"/>
    </row>
    <row r="182" spans="2:16">
      <c r="B182" s="236"/>
      <c r="C182" s="192"/>
      <c r="D182" s="192"/>
      <c r="E182" s="211" t="s">
        <v>150</v>
      </c>
      <c r="F182" s="211"/>
      <c r="G182" s="211" t="s">
        <v>19</v>
      </c>
      <c r="H182" s="211"/>
      <c r="I182" s="123"/>
      <c r="J182" s="468">
        <v>0</v>
      </c>
      <c r="K182" s="123"/>
      <c r="L182" s="123"/>
      <c r="M182" s="123"/>
      <c r="N182" s="231"/>
      <c r="O182" s="221"/>
      <c r="P182" s="222"/>
    </row>
    <row r="183" spans="2:16">
      <c r="B183" s="236"/>
      <c r="C183" s="192"/>
      <c r="D183" s="192"/>
      <c r="E183" s="211" t="s">
        <v>151</v>
      </c>
      <c r="F183" s="211"/>
      <c r="G183" s="211" t="s">
        <v>19</v>
      </c>
      <c r="H183" s="211"/>
      <c r="I183" s="123"/>
      <c r="J183" s="468">
        <v>0</v>
      </c>
      <c r="K183" s="123"/>
      <c r="L183" s="123"/>
      <c r="M183" s="123"/>
      <c r="N183" s="231"/>
      <c r="O183" s="221"/>
      <c r="P183" s="222"/>
    </row>
    <row r="184" spans="2:16">
      <c r="B184" s="236"/>
      <c r="C184" s="192"/>
      <c r="D184" s="192"/>
      <c r="E184" s="211" t="s">
        <v>152</v>
      </c>
      <c r="F184" s="211"/>
      <c r="G184" s="211" t="s">
        <v>19</v>
      </c>
      <c r="H184" s="211"/>
      <c r="I184" s="123"/>
      <c r="J184" s="468">
        <v>0</v>
      </c>
      <c r="K184" s="123"/>
      <c r="L184" s="123"/>
      <c r="M184" s="123"/>
      <c r="N184" s="231"/>
      <c r="O184" s="221"/>
      <c r="P184" s="222"/>
    </row>
    <row r="185" spans="2:16">
      <c r="B185" s="236"/>
      <c r="C185" s="192"/>
      <c r="D185" s="192"/>
      <c r="E185" s="211" t="s">
        <v>153</v>
      </c>
      <c r="F185" s="211"/>
      <c r="G185" s="211" t="s">
        <v>19</v>
      </c>
      <c r="H185" s="211"/>
      <c r="I185" s="123"/>
      <c r="J185" s="468">
        <v>0</v>
      </c>
      <c r="K185" s="123"/>
      <c r="L185" s="123"/>
      <c r="M185" s="123"/>
      <c r="N185" s="231"/>
      <c r="O185" s="221"/>
      <c r="P185" s="222"/>
    </row>
    <row r="186" spans="2:16">
      <c r="B186" s="236"/>
      <c r="C186" s="192"/>
      <c r="D186" s="192"/>
      <c r="E186" s="211" t="s">
        <v>154</v>
      </c>
      <c r="F186" s="211"/>
      <c r="G186" s="211" t="s">
        <v>19</v>
      </c>
      <c r="H186" s="211"/>
      <c r="I186" s="123"/>
      <c r="J186" s="468">
        <v>1</v>
      </c>
      <c r="K186" s="123"/>
      <c r="L186" s="123"/>
      <c r="M186" s="123"/>
      <c r="N186" s="231"/>
      <c r="O186" s="221"/>
      <c r="P186" s="222"/>
    </row>
    <row r="187" spans="2:16">
      <c r="B187" s="236"/>
      <c r="C187" s="192"/>
      <c r="D187" s="192"/>
      <c r="E187" s="211" t="s">
        <v>133</v>
      </c>
      <c r="F187" s="211"/>
      <c r="G187" s="211" t="s">
        <v>19</v>
      </c>
      <c r="H187" s="211"/>
      <c r="I187" s="123"/>
      <c r="J187" s="468">
        <v>159</v>
      </c>
      <c r="K187" s="123"/>
      <c r="L187" s="123"/>
      <c r="M187" s="123"/>
      <c r="N187" s="231"/>
      <c r="O187" s="221"/>
      <c r="P187" s="222"/>
    </row>
    <row r="188" spans="2:16">
      <c r="B188" s="236"/>
      <c r="C188" s="192"/>
      <c r="D188" s="192"/>
      <c r="E188" s="211" t="s">
        <v>134</v>
      </c>
      <c r="F188" s="211"/>
      <c r="G188" s="211" t="s">
        <v>19</v>
      </c>
      <c r="H188" s="211"/>
      <c r="I188" s="123"/>
      <c r="J188" s="468">
        <v>14</v>
      </c>
      <c r="K188" s="123"/>
      <c r="L188" s="123"/>
      <c r="M188" s="123"/>
      <c r="N188" s="231"/>
      <c r="O188" s="221"/>
      <c r="P188" s="222"/>
    </row>
    <row r="189" spans="2:16">
      <c r="B189" s="236"/>
      <c r="C189" s="192"/>
      <c r="D189" s="192"/>
      <c r="E189" s="211" t="s">
        <v>135</v>
      </c>
      <c r="F189" s="211"/>
      <c r="G189" s="211" t="s">
        <v>19</v>
      </c>
      <c r="H189" s="211"/>
      <c r="I189" s="123"/>
      <c r="J189" s="468">
        <v>32</v>
      </c>
      <c r="K189" s="123"/>
      <c r="L189" s="123"/>
      <c r="M189" s="123"/>
      <c r="N189" s="231"/>
      <c r="O189" s="221"/>
      <c r="P189" s="222"/>
    </row>
    <row r="190" spans="2:16">
      <c r="B190" s="236"/>
      <c r="C190" s="192"/>
      <c r="D190" s="192"/>
      <c r="E190" s="211" t="s">
        <v>136</v>
      </c>
      <c r="F190" s="211"/>
      <c r="G190" s="211" t="s">
        <v>19</v>
      </c>
      <c r="H190" s="211"/>
      <c r="I190" s="123"/>
      <c r="J190" s="468">
        <v>67</v>
      </c>
      <c r="K190" s="123"/>
      <c r="L190" s="123"/>
      <c r="M190" s="123"/>
      <c r="N190" s="231"/>
      <c r="O190" s="221"/>
      <c r="P190" s="222"/>
    </row>
    <row r="191" spans="2:16">
      <c r="B191" s="236"/>
      <c r="C191" s="192"/>
      <c r="D191" s="192"/>
      <c r="E191" s="211" t="s">
        <v>137</v>
      </c>
      <c r="F191" s="211"/>
      <c r="G191" s="211" t="s">
        <v>19</v>
      </c>
      <c r="H191" s="211"/>
      <c r="I191" s="123"/>
      <c r="J191" s="468">
        <v>2</v>
      </c>
      <c r="K191" s="123"/>
      <c r="L191" s="123"/>
      <c r="M191" s="123"/>
      <c r="N191" s="231"/>
      <c r="O191" s="221"/>
      <c r="P191" s="222"/>
    </row>
    <row r="192" spans="2:16">
      <c r="B192" s="236"/>
      <c r="C192" s="192"/>
      <c r="D192" s="192"/>
      <c r="E192" s="211" t="s">
        <v>138</v>
      </c>
      <c r="F192" s="211"/>
      <c r="G192" s="211" t="s">
        <v>19</v>
      </c>
      <c r="H192" s="211"/>
      <c r="I192" s="123"/>
      <c r="J192" s="468">
        <v>6</v>
      </c>
      <c r="K192" s="123"/>
      <c r="L192" s="123"/>
      <c r="M192" s="123"/>
      <c r="N192" s="231"/>
      <c r="O192" s="221"/>
      <c r="P192" s="222"/>
    </row>
    <row r="193" spans="2:16">
      <c r="B193" s="236"/>
      <c r="C193" s="192"/>
      <c r="D193" s="192"/>
      <c r="E193" s="192" t="s">
        <v>1</v>
      </c>
      <c r="F193" s="192"/>
      <c r="G193" s="211" t="s">
        <v>19</v>
      </c>
      <c r="H193" s="211"/>
      <c r="I193" s="123"/>
      <c r="J193" s="194">
        <f>SUM(J178:J192)</f>
        <v>283</v>
      </c>
      <c r="K193" s="123"/>
      <c r="L193" s="123"/>
      <c r="M193" s="123"/>
      <c r="N193" s="231"/>
      <c r="O193" s="221"/>
      <c r="P193" s="222"/>
    </row>
    <row r="194" spans="2:16">
      <c r="B194" s="236"/>
      <c r="C194" s="192"/>
      <c r="D194" s="192"/>
      <c r="E194" s="192"/>
      <c r="F194" s="192"/>
      <c r="G194" s="192"/>
      <c r="H194" s="192"/>
      <c r="I194" s="123"/>
      <c r="J194" s="192"/>
      <c r="K194" s="123"/>
      <c r="L194" s="123"/>
      <c r="M194" s="123"/>
      <c r="N194" s="231"/>
      <c r="O194" s="192"/>
      <c r="P194" s="212"/>
    </row>
    <row r="195" spans="2:16">
      <c r="B195" s="236"/>
      <c r="C195" s="192"/>
      <c r="D195" s="201" t="s">
        <v>141</v>
      </c>
      <c r="E195" s="202"/>
      <c r="F195" s="202"/>
      <c r="G195" s="202"/>
      <c r="H195" s="202"/>
      <c r="I195" s="123"/>
      <c r="J195" s="135" t="s">
        <v>189</v>
      </c>
      <c r="K195" s="123"/>
      <c r="L195" s="123"/>
      <c r="M195" s="123"/>
      <c r="N195" s="231"/>
      <c r="O195" s="202"/>
      <c r="P195" s="212"/>
    </row>
    <row r="196" spans="2:16" ht="12.75" customHeight="1">
      <c r="B196" s="236"/>
      <c r="C196" s="192"/>
      <c r="D196" s="201"/>
      <c r="E196" s="211" t="s">
        <v>133</v>
      </c>
      <c r="F196" s="211"/>
      <c r="G196" s="211" t="s">
        <v>19</v>
      </c>
      <c r="H196" s="211"/>
      <c r="I196" s="123"/>
      <c r="J196" s="470">
        <f t="shared" ref="J196:J201" si="0">J187+J169</f>
        <v>9</v>
      </c>
      <c r="K196" s="193">
        <f>Inputs!J196/Inputs!$J$202</f>
        <v>0.40909090909090912</v>
      </c>
      <c r="L196" s="123"/>
      <c r="M196" s="123"/>
      <c r="N196" s="118"/>
      <c r="O196" s="223" t="s">
        <v>200</v>
      </c>
      <c r="P196" s="127"/>
    </row>
    <row r="197" spans="2:16">
      <c r="B197" s="236"/>
      <c r="C197" s="192"/>
      <c r="D197" s="201"/>
      <c r="E197" s="211" t="s">
        <v>134</v>
      </c>
      <c r="F197" s="211"/>
      <c r="G197" s="211" t="s">
        <v>19</v>
      </c>
      <c r="H197" s="211"/>
      <c r="I197" s="123"/>
      <c r="J197" s="470">
        <f t="shared" si="0"/>
        <v>3</v>
      </c>
      <c r="K197" s="193">
        <f>Inputs!J197/Inputs!$J$202</f>
        <v>0.13636363636363635</v>
      </c>
      <c r="L197" s="123"/>
      <c r="M197" s="123"/>
      <c r="N197" s="231"/>
      <c r="O197" s="223" t="s">
        <v>197</v>
      </c>
      <c r="P197" s="127"/>
    </row>
    <row r="198" spans="2:16">
      <c r="B198" s="236"/>
      <c r="C198" s="192"/>
      <c r="D198" s="201"/>
      <c r="E198" s="211" t="s">
        <v>135</v>
      </c>
      <c r="F198" s="211"/>
      <c r="G198" s="211" t="s">
        <v>19</v>
      </c>
      <c r="H198" s="211"/>
      <c r="I198" s="123"/>
      <c r="J198" s="470">
        <f t="shared" si="0"/>
        <v>1</v>
      </c>
      <c r="K198" s="193">
        <f>Inputs!J198/Inputs!$J$202</f>
        <v>4.5454545454545456E-2</v>
      </c>
      <c r="L198" s="123"/>
      <c r="M198" s="123"/>
      <c r="N198" s="231"/>
      <c r="O198" s="227" t="s">
        <v>198</v>
      </c>
      <c r="P198" s="127"/>
    </row>
    <row r="199" spans="2:16">
      <c r="B199" s="236"/>
      <c r="C199" s="192"/>
      <c r="D199" s="201"/>
      <c r="E199" s="211" t="s">
        <v>136</v>
      </c>
      <c r="F199" s="211"/>
      <c r="G199" s="211" t="s">
        <v>19</v>
      </c>
      <c r="H199" s="211"/>
      <c r="I199" s="123"/>
      <c r="J199" s="470">
        <f t="shared" si="0"/>
        <v>9</v>
      </c>
      <c r="K199" s="193">
        <f>Inputs!J199/Inputs!$J$202</f>
        <v>0.40909090909090912</v>
      </c>
      <c r="L199" s="123"/>
      <c r="M199" s="123"/>
      <c r="N199" s="231"/>
      <c r="O199" s="223" t="s">
        <v>199</v>
      </c>
      <c r="P199" s="127"/>
    </row>
    <row r="200" spans="2:16">
      <c r="B200" s="236"/>
      <c r="C200" s="192"/>
      <c r="D200" s="201"/>
      <c r="E200" s="211" t="s">
        <v>137</v>
      </c>
      <c r="F200" s="211"/>
      <c r="G200" s="211" t="s">
        <v>19</v>
      </c>
      <c r="H200" s="211"/>
      <c r="I200" s="123"/>
      <c r="J200" s="470">
        <f t="shared" si="0"/>
        <v>0</v>
      </c>
      <c r="K200" s="193">
        <f>Inputs!J200/Inputs!$J$202</f>
        <v>0</v>
      </c>
      <c r="L200" s="123"/>
      <c r="M200" s="123"/>
      <c r="N200" s="231"/>
      <c r="O200" s="223"/>
      <c r="P200" s="127"/>
    </row>
    <row r="201" spans="2:16">
      <c r="B201" s="236"/>
      <c r="C201" s="192"/>
      <c r="D201" s="201"/>
      <c r="E201" s="211" t="s">
        <v>138</v>
      </c>
      <c r="F201" s="211"/>
      <c r="G201" s="211" t="s">
        <v>19</v>
      </c>
      <c r="H201" s="211"/>
      <c r="I201" s="123"/>
      <c r="J201" s="470">
        <f t="shared" si="0"/>
        <v>0</v>
      </c>
      <c r="K201" s="193">
        <f>Inputs!J201/Inputs!$J$202</f>
        <v>0</v>
      </c>
      <c r="L201" s="123"/>
      <c r="M201" s="123"/>
      <c r="N201" s="231"/>
      <c r="O201" s="223"/>
      <c r="P201" s="127"/>
    </row>
    <row r="202" spans="2:16">
      <c r="B202" s="236"/>
      <c r="C202" s="192"/>
      <c r="D202" s="201"/>
      <c r="E202" s="211" t="s">
        <v>1</v>
      </c>
      <c r="F202" s="211"/>
      <c r="G202" s="211" t="s">
        <v>19</v>
      </c>
      <c r="H202" s="211"/>
      <c r="I202" s="123"/>
      <c r="J202" s="191">
        <f>SUM(J196:J201)</f>
        <v>22</v>
      </c>
      <c r="K202" s="193">
        <f>SUM(K196:K201)</f>
        <v>1</v>
      </c>
      <c r="L202" s="123"/>
      <c r="M202" s="123"/>
      <c r="N202" s="231"/>
      <c r="O202" s="223"/>
      <c r="P202" s="127"/>
    </row>
    <row r="203" spans="2:16">
      <c r="B203" s="236"/>
      <c r="C203" s="192"/>
      <c r="D203" s="201"/>
      <c r="E203" s="211"/>
      <c r="F203" s="211"/>
      <c r="G203" s="211"/>
      <c r="H203" s="211"/>
      <c r="I203" s="123"/>
      <c r="J203" s="191"/>
      <c r="K203" s="123"/>
      <c r="L203" s="123"/>
      <c r="M203" s="123"/>
      <c r="N203" s="231"/>
      <c r="O203" s="211"/>
      <c r="P203" s="216"/>
    </row>
    <row r="204" spans="2:16">
      <c r="B204" s="236"/>
      <c r="C204" s="192"/>
      <c r="D204" s="201"/>
      <c r="E204" s="211"/>
      <c r="F204" s="211"/>
      <c r="G204" s="211"/>
      <c r="H204" s="211"/>
      <c r="I204" s="123"/>
      <c r="J204" s="135" t="s">
        <v>189</v>
      </c>
      <c r="K204" s="123"/>
      <c r="L204" s="123"/>
      <c r="M204" s="123"/>
      <c r="N204" s="231"/>
      <c r="O204" s="211"/>
      <c r="P204" s="216"/>
    </row>
    <row r="205" spans="2:16">
      <c r="B205" s="236"/>
      <c r="C205" s="192"/>
      <c r="D205" s="201" t="s">
        <v>175</v>
      </c>
      <c r="G205" s="118" t="s">
        <v>190</v>
      </c>
      <c r="I205" s="123"/>
      <c r="J205" s="471">
        <f>J202/SUM(J160:J168)</f>
        <v>-0.88</v>
      </c>
      <c r="K205" s="123"/>
      <c r="L205" s="123"/>
      <c r="M205" s="123"/>
      <c r="N205" s="231"/>
      <c r="O205" s="202" t="s">
        <v>193</v>
      </c>
      <c r="P205" s="212"/>
    </row>
    <row r="206" spans="2:16">
      <c r="B206" s="236"/>
      <c r="C206" s="123"/>
      <c r="D206" s="125"/>
      <c r="E206" s="123"/>
      <c r="F206" s="123"/>
      <c r="G206" s="123"/>
      <c r="H206" s="123"/>
      <c r="I206" s="123"/>
      <c r="J206" s="123"/>
      <c r="K206" s="123"/>
      <c r="L206" s="123"/>
      <c r="M206" s="123"/>
      <c r="N206" s="231"/>
      <c r="O206" s="123"/>
      <c r="P206" s="127"/>
    </row>
    <row r="207" spans="2:16">
      <c r="B207" s="236"/>
      <c r="D207" s="134" t="s">
        <v>220</v>
      </c>
      <c r="I207" s="123"/>
      <c r="J207" s="269" t="s">
        <v>102</v>
      </c>
      <c r="K207" s="123"/>
      <c r="L207" s="123"/>
      <c r="M207" s="123"/>
      <c r="N207" s="231"/>
      <c r="O207" s="123"/>
      <c r="P207" s="127"/>
    </row>
    <row r="208" spans="2:16">
      <c r="B208" s="236"/>
      <c r="C208" s="123"/>
      <c r="D208" s="125"/>
      <c r="E208" s="143">
        <v>2015</v>
      </c>
      <c r="F208" s="143"/>
      <c r="G208" s="143" t="s">
        <v>190</v>
      </c>
      <c r="H208" s="143"/>
      <c r="I208" s="123"/>
      <c r="J208" s="472"/>
      <c r="K208" s="271">
        <f>J208</f>
        <v>0</v>
      </c>
      <c r="M208" s="123"/>
      <c r="N208" s="231" t="s">
        <v>264</v>
      </c>
      <c r="O208" s="123"/>
      <c r="P208" s="127"/>
    </row>
    <row r="209" spans="2:16">
      <c r="B209" s="236"/>
      <c r="C209" s="123"/>
      <c r="D209" s="125"/>
      <c r="E209" s="143">
        <v>2016</v>
      </c>
      <c r="F209" s="143"/>
      <c r="G209" s="143" t="s">
        <v>190</v>
      </c>
      <c r="H209" s="143"/>
      <c r="I209" s="123"/>
      <c r="J209" s="472"/>
      <c r="K209" s="271">
        <f>K208+J209</f>
        <v>0</v>
      </c>
      <c r="M209" s="123"/>
      <c r="N209" s="231" t="s">
        <v>265</v>
      </c>
      <c r="O209" s="123"/>
      <c r="P209" s="127"/>
    </row>
    <row r="210" spans="2:16">
      <c r="B210" s="236"/>
      <c r="C210" s="123"/>
      <c r="D210" s="125"/>
      <c r="E210" s="143">
        <v>2017</v>
      </c>
      <c r="F210" s="143"/>
      <c r="G210" s="143" t="s">
        <v>190</v>
      </c>
      <c r="H210" s="143"/>
      <c r="I210" s="123"/>
      <c r="J210" s="472"/>
      <c r="K210" s="271">
        <f>K209+J210</f>
        <v>0</v>
      </c>
      <c r="M210" s="123"/>
      <c r="N210" s="231" t="s">
        <v>266</v>
      </c>
      <c r="O210" s="123"/>
      <c r="P210" s="127"/>
    </row>
    <row r="211" spans="2:16">
      <c r="B211" s="236"/>
      <c r="C211" s="123"/>
      <c r="D211" s="125"/>
      <c r="E211" s="143">
        <v>2018</v>
      </c>
      <c r="F211" s="143"/>
      <c r="G211" s="143" t="s">
        <v>190</v>
      </c>
      <c r="H211" s="143"/>
      <c r="I211" s="123"/>
      <c r="J211" s="472"/>
      <c r="K211" s="271">
        <f>K210+J211</f>
        <v>0</v>
      </c>
      <c r="M211" s="123"/>
      <c r="N211" s="231" t="s">
        <v>267</v>
      </c>
      <c r="O211" s="123"/>
      <c r="P211" s="127"/>
    </row>
    <row r="212" spans="2:16">
      <c r="B212" s="236"/>
      <c r="C212" s="123"/>
      <c r="D212" s="125"/>
      <c r="E212" s="143">
        <v>2019</v>
      </c>
      <c r="F212" s="143"/>
      <c r="G212" s="143" t="s">
        <v>190</v>
      </c>
      <c r="H212" s="143"/>
      <c r="I212" s="123"/>
      <c r="J212" s="472"/>
      <c r="K212" s="271">
        <f>K211+J212</f>
        <v>0</v>
      </c>
      <c r="M212" s="123"/>
      <c r="N212" s="231"/>
      <c r="O212" s="123"/>
      <c r="P212" s="127"/>
    </row>
    <row r="213" spans="2:16">
      <c r="B213" s="236"/>
      <c r="C213" s="123"/>
      <c r="D213" s="125"/>
      <c r="E213" s="143">
        <v>2020</v>
      </c>
      <c r="F213" s="143"/>
      <c r="G213" s="143" t="s">
        <v>190</v>
      </c>
      <c r="H213" s="143"/>
      <c r="I213" s="123"/>
      <c r="J213" s="472"/>
      <c r="K213" s="271">
        <f>K212+J213</f>
        <v>0</v>
      </c>
      <c r="M213" s="123"/>
      <c r="N213" s="231"/>
      <c r="O213" s="123"/>
      <c r="P213" s="127"/>
    </row>
    <row r="214" spans="2:16">
      <c r="B214" s="237"/>
      <c r="C214" s="130"/>
      <c r="D214" s="131"/>
      <c r="E214" s="130"/>
      <c r="F214" s="130"/>
      <c r="G214" s="130"/>
      <c r="H214" s="130"/>
      <c r="I214" s="130"/>
      <c r="J214" s="130"/>
      <c r="K214" s="130"/>
      <c r="L214" s="130"/>
      <c r="M214" s="130"/>
      <c r="N214" s="233"/>
      <c r="O214" s="130"/>
      <c r="P214" s="132"/>
    </row>
    <row r="215" spans="2:16">
      <c r="B215" s="148"/>
    </row>
    <row r="216" spans="2:16">
      <c r="B216" s="238"/>
      <c r="C216" s="120"/>
      <c r="D216" s="121"/>
      <c r="E216" s="120"/>
      <c r="F216" s="120"/>
      <c r="G216" s="120"/>
      <c r="H216" s="120"/>
      <c r="I216" s="120"/>
      <c r="J216" s="120"/>
      <c r="K216" s="120"/>
      <c r="L216" s="120"/>
      <c r="M216" s="120"/>
      <c r="N216" s="230"/>
      <c r="O216" s="120"/>
      <c r="P216" s="122"/>
    </row>
    <row r="217" spans="2:16">
      <c r="B217" s="236">
        <v>6</v>
      </c>
      <c r="C217" s="213" t="s">
        <v>170</v>
      </c>
      <c r="D217" s="192"/>
      <c r="E217" s="192"/>
      <c r="F217" s="192"/>
      <c r="G217" s="192"/>
      <c r="H217" s="192"/>
      <c r="I217" s="123"/>
      <c r="J217" s="123"/>
      <c r="K217" s="123"/>
      <c r="L217" s="123"/>
      <c r="M217" s="123"/>
      <c r="N217" s="231"/>
      <c r="O217" s="123"/>
      <c r="P217" s="127"/>
    </row>
    <row r="218" spans="2:16">
      <c r="B218" s="236"/>
      <c r="C218" s="192"/>
      <c r="D218" s="192"/>
      <c r="E218" s="192"/>
      <c r="F218" s="192"/>
      <c r="G218" s="192"/>
      <c r="H218" s="192"/>
      <c r="I218" s="123"/>
      <c r="J218" s="123"/>
      <c r="K218" s="123"/>
      <c r="L218" s="123"/>
      <c r="M218" s="123"/>
      <c r="N218" s="231"/>
      <c r="O218" s="123"/>
      <c r="P218" s="127"/>
    </row>
    <row r="219" spans="2:16">
      <c r="B219" s="236"/>
      <c r="C219" s="192"/>
      <c r="D219" s="199" t="s">
        <v>155</v>
      </c>
      <c r="E219" s="192"/>
      <c r="F219" s="192"/>
      <c r="G219" s="192"/>
      <c r="H219" s="192"/>
      <c r="I219" s="123"/>
      <c r="J219" s="135" t="s">
        <v>189</v>
      </c>
      <c r="K219" s="123"/>
      <c r="L219" s="123"/>
      <c r="M219" s="123"/>
      <c r="N219" s="231"/>
      <c r="O219" s="123"/>
      <c r="P219" s="127"/>
    </row>
    <row r="220" spans="2:16">
      <c r="B220" s="236"/>
      <c r="C220" s="192"/>
      <c r="D220" s="192"/>
      <c r="E220" s="211" t="s">
        <v>146</v>
      </c>
      <c r="F220" s="211"/>
      <c r="G220" s="211" t="s">
        <v>19</v>
      </c>
      <c r="H220" s="211"/>
      <c r="I220" s="123"/>
      <c r="J220" s="468">
        <v>-133</v>
      </c>
      <c r="K220" s="123"/>
      <c r="L220" s="123"/>
      <c r="M220" s="123"/>
      <c r="N220" s="228" t="s">
        <v>257</v>
      </c>
      <c r="O220" s="123"/>
      <c r="P220" s="222"/>
    </row>
    <row r="221" spans="2:16">
      <c r="B221" s="236"/>
      <c r="C221" s="192"/>
      <c r="D221" s="192"/>
      <c r="E221" s="211" t="s">
        <v>147</v>
      </c>
      <c r="F221" s="211"/>
      <c r="G221" s="211" t="s">
        <v>19</v>
      </c>
      <c r="H221" s="211"/>
      <c r="I221" s="123"/>
      <c r="J221" s="468">
        <v>-30</v>
      </c>
      <c r="K221" s="123"/>
      <c r="L221" s="123"/>
      <c r="M221" s="123"/>
      <c r="N221" s="231"/>
      <c r="O221" s="221"/>
      <c r="P221" s="222"/>
    </row>
    <row r="222" spans="2:16">
      <c r="B222" s="236"/>
      <c r="C222" s="192"/>
      <c r="D222" s="192"/>
      <c r="E222" s="211" t="s">
        <v>148</v>
      </c>
      <c r="F222" s="211"/>
      <c r="G222" s="211" t="s">
        <v>19</v>
      </c>
      <c r="H222" s="211"/>
      <c r="I222" s="123"/>
      <c r="J222" s="468">
        <v>-37</v>
      </c>
      <c r="K222" s="123"/>
      <c r="L222" s="123"/>
      <c r="M222" s="123"/>
      <c r="N222" s="231"/>
      <c r="O222" s="221"/>
      <c r="P222" s="222"/>
    </row>
    <row r="223" spans="2:16">
      <c r="B223" s="236"/>
      <c r="C223" s="192"/>
      <c r="D223" s="192"/>
      <c r="E223" s="211" t="s">
        <v>149</v>
      </c>
      <c r="F223" s="211"/>
      <c r="G223" s="211" t="s">
        <v>19</v>
      </c>
      <c r="H223" s="211"/>
      <c r="I223" s="123"/>
      <c r="J223" s="468">
        <v>-57</v>
      </c>
      <c r="K223" s="123"/>
      <c r="L223" s="123"/>
      <c r="M223" s="123"/>
      <c r="N223" s="231"/>
      <c r="O223" s="221"/>
      <c r="P223" s="222"/>
    </row>
    <row r="224" spans="2:16">
      <c r="B224" s="236"/>
      <c r="C224" s="192"/>
      <c r="D224" s="192"/>
      <c r="E224" s="211" t="s">
        <v>150</v>
      </c>
      <c r="F224" s="211"/>
      <c r="G224" s="211" t="s">
        <v>19</v>
      </c>
      <c r="H224" s="211"/>
      <c r="I224" s="123"/>
      <c r="J224" s="468">
        <v>-4</v>
      </c>
      <c r="K224" s="123"/>
      <c r="L224" s="123"/>
      <c r="M224" s="123"/>
      <c r="N224" s="231"/>
      <c r="O224" s="221"/>
      <c r="P224" s="222"/>
    </row>
    <row r="225" spans="2:18">
      <c r="B225" s="236"/>
      <c r="C225" s="192"/>
      <c r="D225" s="192"/>
      <c r="E225" s="211" t="s">
        <v>151</v>
      </c>
      <c r="F225" s="211"/>
      <c r="G225" s="211" t="s">
        <v>19</v>
      </c>
      <c r="H225" s="211"/>
      <c r="I225" s="123"/>
      <c r="J225" s="468">
        <v>-2</v>
      </c>
      <c r="K225" s="123"/>
      <c r="L225" s="123"/>
      <c r="M225" s="123"/>
      <c r="N225" s="231"/>
      <c r="O225" s="221"/>
      <c r="P225" s="222"/>
    </row>
    <row r="226" spans="2:18">
      <c r="B226" s="236"/>
      <c r="C226" s="192"/>
      <c r="D226" s="192"/>
      <c r="E226" s="211" t="s">
        <v>152</v>
      </c>
      <c r="F226" s="211"/>
      <c r="G226" s="211" t="s">
        <v>19</v>
      </c>
      <c r="H226" s="211"/>
      <c r="I226" s="123"/>
      <c r="J226" s="468">
        <v>-4</v>
      </c>
      <c r="K226" s="123"/>
      <c r="L226" s="123"/>
      <c r="M226" s="123"/>
      <c r="N226" s="231"/>
      <c r="O226" s="221"/>
      <c r="P226" s="222"/>
    </row>
    <row r="227" spans="2:18">
      <c r="B227" s="236"/>
      <c r="C227" s="192"/>
      <c r="D227" s="192"/>
      <c r="E227" s="211" t="s">
        <v>153</v>
      </c>
      <c r="F227" s="211"/>
      <c r="G227" s="211" t="s">
        <v>19</v>
      </c>
      <c r="H227" s="211"/>
      <c r="I227" s="123"/>
      <c r="J227" s="468">
        <v>-7</v>
      </c>
      <c r="K227" s="123"/>
      <c r="L227" s="123"/>
      <c r="M227" s="123"/>
      <c r="N227" s="231"/>
      <c r="O227" s="221"/>
      <c r="P227" s="222"/>
    </row>
    <row r="228" spans="2:18">
      <c r="B228" s="236"/>
      <c r="C228" s="192"/>
      <c r="D228" s="192"/>
      <c r="E228" s="211" t="s">
        <v>154</v>
      </c>
      <c r="F228" s="211"/>
      <c r="G228" s="211" t="s">
        <v>19</v>
      </c>
      <c r="H228" s="211"/>
      <c r="I228" s="123"/>
      <c r="J228" s="468">
        <v>-5</v>
      </c>
      <c r="K228" s="123"/>
      <c r="L228" s="123"/>
      <c r="M228" s="123"/>
      <c r="N228" s="231"/>
      <c r="O228" s="221"/>
      <c r="P228" s="222"/>
    </row>
    <row r="229" spans="2:18">
      <c r="B229" s="236"/>
      <c r="C229" s="192"/>
      <c r="D229" s="192"/>
      <c r="E229" s="211" t="s">
        <v>133</v>
      </c>
      <c r="F229" s="211"/>
      <c r="G229" s="211" t="s">
        <v>19</v>
      </c>
      <c r="H229" s="211"/>
      <c r="I229" s="123"/>
      <c r="J229" s="468">
        <v>-287</v>
      </c>
      <c r="K229" s="193">
        <f>Inputs!J229/SUM(Inputs!$J$229:$J$234)</f>
        <v>0.59420289855072461</v>
      </c>
      <c r="L229" s="123"/>
      <c r="M229" s="123"/>
      <c r="N229" s="231"/>
      <c r="O229" s="202" t="s">
        <v>193</v>
      </c>
      <c r="P229" s="127"/>
    </row>
    <row r="230" spans="2:18">
      <c r="B230" s="236"/>
      <c r="C230" s="192"/>
      <c r="D230" s="192"/>
      <c r="E230" s="211" t="s">
        <v>134</v>
      </c>
      <c r="F230" s="211"/>
      <c r="G230" s="211" t="s">
        <v>19</v>
      </c>
      <c r="H230" s="211"/>
      <c r="I230" s="123"/>
      <c r="J230" s="468">
        <v>-32</v>
      </c>
      <c r="K230" s="193">
        <f>Inputs!J230/SUM(Inputs!$J$229:$J$234)</f>
        <v>6.6252587991718431E-2</v>
      </c>
      <c r="L230" s="123"/>
      <c r="M230" s="123"/>
      <c r="N230" s="231"/>
      <c r="O230" s="202" t="s">
        <v>193</v>
      </c>
      <c r="P230" s="127"/>
    </row>
    <row r="231" spans="2:18">
      <c r="B231" s="236"/>
      <c r="C231" s="192"/>
      <c r="D231" s="192"/>
      <c r="E231" s="211" t="s">
        <v>135</v>
      </c>
      <c r="F231" s="211"/>
      <c r="G231" s="211" t="s">
        <v>19</v>
      </c>
      <c r="H231" s="211"/>
      <c r="I231" s="123"/>
      <c r="J231" s="468">
        <v>-67</v>
      </c>
      <c r="K231" s="193">
        <f>Inputs!J231/SUM(Inputs!$J$229:$J$234)</f>
        <v>0.13871635610766045</v>
      </c>
      <c r="L231" s="123"/>
      <c r="M231" s="123"/>
      <c r="N231" s="231"/>
      <c r="O231" s="202" t="s">
        <v>193</v>
      </c>
      <c r="P231" s="127"/>
    </row>
    <row r="232" spans="2:18">
      <c r="B232" s="236"/>
      <c r="C232" s="192"/>
      <c r="D232" s="192"/>
      <c r="E232" s="211" t="s">
        <v>136</v>
      </c>
      <c r="F232" s="211"/>
      <c r="G232" s="211" t="s">
        <v>19</v>
      </c>
      <c r="H232" s="211"/>
      <c r="I232" s="123"/>
      <c r="J232" s="468">
        <v>-80</v>
      </c>
      <c r="K232" s="193">
        <f>Inputs!J232/SUM(Inputs!$J$229:$J$234)</f>
        <v>0.16563146997929606</v>
      </c>
      <c r="L232" s="123"/>
      <c r="M232" s="123"/>
      <c r="N232" s="231"/>
      <c r="O232" s="202" t="s">
        <v>193</v>
      </c>
      <c r="P232" s="127"/>
    </row>
    <row r="233" spans="2:18">
      <c r="B233" s="236"/>
      <c r="C233" s="192"/>
      <c r="D233" s="192"/>
      <c r="E233" s="211" t="s">
        <v>137</v>
      </c>
      <c r="F233" s="211"/>
      <c r="G233" s="211" t="s">
        <v>19</v>
      </c>
      <c r="H233" s="211"/>
      <c r="I233" s="123"/>
      <c r="J233" s="468">
        <v>-13</v>
      </c>
      <c r="K233" s="193">
        <f>Inputs!J233/SUM(Inputs!$J$229:$J$234)</f>
        <v>2.6915113871635612E-2</v>
      </c>
      <c r="L233" s="123"/>
      <c r="M233" s="123"/>
      <c r="N233" s="231"/>
      <c r="O233" s="202" t="s">
        <v>193</v>
      </c>
      <c r="P233" s="127"/>
    </row>
    <row r="234" spans="2:18">
      <c r="B234" s="236"/>
      <c r="C234" s="192"/>
      <c r="D234" s="192"/>
      <c r="E234" s="211" t="s">
        <v>138</v>
      </c>
      <c r="F234" s="211"/>
      <c r="G234" s="211" t="s">
        <v>19</v>
      </c>
      <c r="H234" s="211"/>
      <c r="I234" s="123"/>
      <c r="J234" s="468">
        <v>-4</v>
      </c>
      <c r="K234" s="193">
        <f>Inputs!J234/SUM(Inputs!$J$229:$J$234)</f>
        <v>8.2815734989648039E-3</v>
      </c>
      <c r="L234" s="123"/>
      <c r="M234" s="123"/>
      <c r="N234" s="231"/>
      <c r="O234" s="202" t="s">
        <v>193</v>
      </c>
      <c r="P234" s="127"/>
    </row>
    <row r="235" spans="2:18">
      <c r="B235" s="236"/>
      <c r="C235" s="192"/>
      <c r="D235" s="192"/>
      <c r="E235" s="192" t="s">
        <v>1</v>
      </c>
      <c r="F235" s="192"/>
      <c r="G235" s="211" t="s">
        <v>19</v>
      </c>
      <c r="H235" s="211"/>
      <c r="I235" s="123"/>
      <c r="J235" s="194">
        <f>SUM(J220:J234)</f>
        <v>-762</v>
      </c>
      <c r="K235" s="193">
        <f>SUM(K229:K234)</f>
        <v>1</v>
      </c>
      <c r="L235" s="123"/>
      <c r="M235" s="123"/>
      <c r="N235" s="231"/>
      <c r="O235" s="202" t="s">
        <v>193</v>
      </c>
      <c r="P235" s="127"/>
      <c r="R235" s="147">
        <f>IF(K235=100%,0,1)</f>
        <v>0</v>
      </c>
    </row>
    <row r="236" spans="2:18">
      <c r="B236" s="236"/>
      <c r="C236" s="192"/>
      <c r="D236" s="192"/>
      <c r="E236" s="192"/>
      <c r="F236" s="192"/>
      <c r="G236" s="192"/>
      <c r="H236" s="192"/>
      <c r="I236" s="123"/>
      <c r="J236" s="192"/>
      <c r="K236" s="200"/>
      <c r="L236" s="123"/>
      <c r="M236" s="123"/>
      <c r="N236" s="231"/>
      <c r="O236" s="192"/>
      <c r="P236" s="127"/>
    </row>
    <row r="237" spans="2:18">
      <c r="B237" s="236"/>
      <c r="C237" s="192"/>
      <c r="D237" s="192"/>
      <c r="E237" s="192"/>
      <c r="F237" s="192"/>
      <c r="G237" s="192"/>
      <c r="H237" s="192"/>
      <c r="I237" s="123"/>
      <c r="J237" s="135" t="s">
        <v>189</v>
      </c>
      <c r="K237" s="200"/>
      <c r="L237" s="123"/>
      <c r="M237" s="123"/>
      <c r="N237" s="231"/>
      <c r="O237" s="192"/>
      <c r="P237" s="127"/>
    </row>
    <row r="238" spans="2:18">
      <c r="B238" s="236"/>
      <c r="C238" s="192"/>
      <c r="D238" s="240" t="s">
        <v>176</v>
      </c>
      <c r="E238" s="123"/>
      <c r="F238" s="211"/>
      <c r="G238" s="211" t="s">
        <v>190</v>
      </c>
      <c r="H238" s="211"/>
      <c r="I238" s="123"/>
      <c r="J238" s="471">
        <f>SUM(Inputs!J220:J228)/SUM(Inputs!I54:I62)</f>
        <v>-1.8441403926234383E-2</v>
      </c>
      <c r="K238" s="123"/>
      <c r="L238" s="123"/>
      <c r="M238" s="123"/>
      <c r="N238" s="231"/>
      <c r="O238" s="202" t="s">
        <v>193</v>
      </c>
      <c r="P238" s="127"/>
    </row>
    <row r="239" spans="2:18">
      <c r="B239" s="236"/>
      <c r="C239" s="192"/>
      <c r="D239" s="240" t="s">
        <v>177</v>
      </c>
      <c r="E239" s="123"/>
      <c r="F239" s="211"/>
      <c r="G239" s="211" t="s">
        <v>190</v>
      </c>
      <c r="H239" s="211"/>
      <c r="I239" s="123"/>
      <c r="J239" s="471">
        <f>SUM(Inputs!J229:J234)/SUM(Inputs!I63:I68)</f>
        <v>-1.5171027420925339E-3</v>
      </c>
      <c r="K239" s="123"/>
      <c r="L239" s="123"/>
      <c r="M239" s="123"/>
      <c r="N239" s="231"/>
      <c r="O239" s="202" t="s">
        <v>193</v>
      </c>
      <c r="P239" s="127"/>
    </row>
    <row r="240" spans="2:18">
      <c r="B240" s="236"/>
      <c r="C240" s="192"/>
      <c r="D240" s="192"/>
      <c r="E240" s="192"/>
      <c r="F240" s="192"/>
      <c r="G240" s="192"/>
      <c r="H240" s="192"/>
      <c r="I240" s="123"/>
      <c r="J240" s="192"/>
      <c r="K240" s="123"/>
      <c r="L240" s="123"/>
      <c r="M240" s="123"/>
      <c r="N240" s="231"/>
      <c r="O240" s="192"/>
      <c r="P240" s="212"/>
    </row>
    <row r="241" spans="2:16">
      <c r="B241" s="236"/>
      <c r="C241" s="192"/>
      <c r="D241" s="199" t="s">
        <v>156</v>
      </c>
      <c r="E241" s="192"/>
      <c r="F241" s="192"/>
      <c r="G241" s="192"/>
      <c r="H241" s="192"/>
      <c r="I241" s="123"/>
      <c r="J241" s="135" t="s">
        <v>189</v>
      </c>
      <c r="K241" s="123"/>
      <c r="L241" s="123"/>
      <c r="M241" s="123"/>
      <c r="N241" s="231"/>
      <c r="O241" s="192"/>
      <c r="P241" s="212"/>
    </row>
    <row r="242" spans="2:16">
      <c r="B242" s="236"/>
      <c r="C242" s="192"/>
      <c r="D242" s="192"/>
      <c r="E242" s="211" t="s">
        <v>146</v>
      </c>
      <c r="F242" s="211"/>
      <c r="G242" s="211" t="s">
        <v>19</v>
      </c>
      <c r="H242" s="211"/>
      <c r="I242" s="123"/>
      <c r="J242" s="468">
        <v>0</v>
      </c>
      <c r="K242" s="123"/>
      <c r="L242" s="123"/>
      <c r="M242" s="123"/>
      <c r="N242" s="228" t="s">
        <v>257</v>
      </c>
      <c r="O242" s="123"/>
      <c r="P242" s="222"/>
    </row>
    <row r="243" spans="2:16">
      <c r="B243" s="236"/>
      <c r="C243" s="192"/>
      <c r="D243" s="192"/>
      <c r="E243" s="211" t="s">
        <v>147</v>
      </c>
      <c r="F243" s="211"/>
      <c r="G243" s="211" t="s">
        <v>19</v>
      </c>
      <c r="H243" s="211"/>
      <c r="I243" s="123"/>
      <c r="J243" s="468">
        <v>3</v>
      </c>
      <c r="K243" s="123"/>
      <c r="L243" s="123"/>
      <c r="M243" s="123"/>
      <c r="N243" s="231"/>
      <c r="O243" s="221"/>
      <c r="P243" s="222"/>
    </row>
    <row r="244" spans="2:16">
      <c r="B244" s="236"/>
      <c r="C244" s="192"/>
      <c r="D244" s="192"/>
      <c r="E244" s="211" t="s">
        <v>148</v>
      </c>
      <c r="F244" s="211"/>
      <c r="G244" s="211" t="s">
        <v>19</v>
      </c>
      <c r="H244" s="211"/>
      <c r="I244" s="123"/>
      <c r="J244" s="468">
        <v>0</v>
      </c>
      <c r="K244" s="123"/>
      <c r="L244" s="123"/>
      <c r="M244" s="123"/>
      <c r="N244" s="231"/>
      <c r="O244" s="221"/>
      <c r="P244" s="222"/>
    </row>
    <row r="245" spans="2:16">
      <c r="B245" s="236"/>
      <c r="C245" s="192"/>
      <c r="D245" s="192"/>
      <c r="E245" s="211" t="s">
        <v>149</v>
      </c>
      <c r="F245" s="211"/>
      <c r="G245" s="211" t="s">
        <v>19</v>
      </c>
      <c r="H245" s="211"/>
      <c r="I245" s="123"/>
      <c r="J245" s="468">
        <v>0</v>
      </c>
      <c r="K245" s="123"/>
      <c r="L245" s="123"/>
      <c r="M245" s="123"/>
      <c r="N245" s="231"/>
      <c r="O245" s="221"/>
      <c r="P245" s="222"/>
    </row>
    <row r="246" spans="2:16">
      <c r="B246" s="236"/>
      <c r="C246" s="192"/>
      <c r="D246" s="192"/>
      <c r="E246" s="211" t="s">
        <v>150</v>
      </c>
      <c r="F246" s="211"/>
      <c r="G246" s="211" t="s">
        <v>19</v>
      </c>
      <c r="H246" s="211"/>
      <c r="I246" s="123"/>
      <c r="J246" s="468">
        <v>0</v>
      </c>
      <c r="K246" s="123"/>
      <c r="L246" s="123"/>
      <c r="M246" s="123"/>
      <c r="N246" s="231"/>
      <c r="O246" s="221"/>
      <c r="P246" s="222"/>
    </row>
    <row r="247" spans="2:16">
      <c r="B247" s="236"/>
      <c r="C247" s="192"/>
      <c r="D247" s="192"/>
      <c r="E247" s="211" t="s">
        <v>151</v>
      </c>
      <c r="F247" s="211"/>
      <c r="G247" s="211" t="s">
        <v>19</v>
      </c>
      <c r="H247" s="211"/>
      <c r="I247" s="123"/>
      <c r="J247" s="468">
        <v>0</v>
      </c>
      <c r="K247" s="123"/>
      <c r="L247" s="123"/>
      <c r="M247" s="123"/>
      <c r="N247" s="231"/>
      <c r="O247" s="221"/>
      <c r="P247" s="222"/>
    </row>
    <row r="248" spans="2:16">
      <c r="B248" s="236"/>
      <c r="C248" s="192"/>
      <c r="D248" s="192"/>
      <c r="E248" s="211" t="s">
        <v>152</v>
      </c>
      <c r="F248" s="211"/>
      <c r="G248" s="211" t="s">
        <v>19</v>
      </c>
      <c r="H248" s="211"/>
      <c r="I248" s="123"/>
      <c r="J248" s="468">
        <v>0</v>
      </c>
      <c r="K248" s="123"/>
      <c r="L248" s="123"/>
      <c r="M248" s="123"/>
      <c r="N248" s="231"/>
      <c r="O248" s="221"/>
      <c r="P248" s="222"/>
    </row>
    <row r="249" spans="2:16">
      <c r="B249" s="236"/>
      <c r="C249" s="192"/>
      <c r="D249" s="192"/>
      <c r="E249" s="211" t="s">
        <v>153</v>
      </c>
      <c r="F249" s="211"/>
      <c r="G249" s="211" t="s">
        <v>19</v>
      </c>
      <c r="H249" s="211"/>
      <c r="I249" s="123"/>
      <c r="J249" s="468">
        <v>0</v>
      </c>
      <c r="K249" s="123"/>
      <c r="L249" s="123"/>
      <c r="M249" s="123"/>
      <c r="N249" s="231"/>
      <c r="O249" s="221"/>
      <c r="P249" s="222"/>
    </row>
    <row r="250" spans="2:16">
      <c r="B250" s="236"/>
      <c r="C250" s="192"/>
      <c r="D250" s="192"/>
      <c r="E250" s="211" t="s">
        <v>154</v>
      </c>
      <c r="F250" s="211"/>
      <c r="G250" s="211" t="s">
        <v>19</v>
      </c>
      <c r="H250" s="211"/>
      <c r="I250" s="123"/>
      <c r="J250" s="468">
        <v>1</v>
      </c>
      <c r="K250" s="123"/>
      <c r="L250" s="123"/>
      <c r="M250" s="123"/>
      <c r="N250" s="231"/>
      <c r="O250" s="221"/>
      <c r="P250" s="222"/>
    </row>
    <row r="251" spans="2:16">
      <c r="B251" s="236"/>
      <c r="C251" s="192"/>
      <c r="D251" s="192"/>
      <c r="E251" s="211" t="s">
        <v>133</v>
      </c>
      <c r="F251" s="211"/>
      <c r="G251" s="211" t="s">
        <v>19</v>
      </c>
      <c r="H251" s="211"/>
      <c r="I251" s="123"/>
      <c r="J251" s="468">
        <v>156</v>
      </c>
      <c r="K251" s="193">
        <f>Inputs!J251/SUM(Inputs!$J$251:$J$256)</f>
        <v>0.31075697211155379</v>
      </c>
      <c r="L251" s="123"/>
      <c r="M251" s="123"/>
      <c r="N251" s="231"/>
      <c r="O251" s="202" t="s">
        <v>193</v>
      </c>
      <c r="P251" s="127"/>
    </row>
    <row r="252" spans="2:16">
      <c r="B252" s="236"/>
      <c r="C252" s="192"/>
      <c r="D252" s="192"/>
      <c r="E252" s="211" t="s">
        <v>134</v>
      </c>
      <c r="F252" s="211"/>
      <c r="G252" s="211" t="s">
        <v>19</v>
      </c>
      <c r="H252" s="211"/>
      <c r="I252" s="123"/>
      <c r="J252" s="468">
        <v>4</v>
      </c>
      <c r="K252" s="193">
        <f>Inputs!J252/SUM(Inputs!$J$251:$J$256)</f>
        <v>7.9681274900398405E-3</v>
      </c>
      <c r="L252" s="123"/>
      <c r="M252" s="123"/>
      <c r="N252" s="231"/>
      <c r="O252" s="202" t="s">
        <v>193</v>
      </c>
      <c r="P252" s="127"/>
    </row>
    <row r="253" spans="2:16">
      <c r="B253" s="236"/>
      <c r="C253" s="192"/>
      <c r="D253" s="192"/>
      <c r="E253" s="211" t="s">
        <v>135</v>
      </c>
      <c r="F253" s="211"/>
      <c r="G253" s="211" t="s">
        <v>19</v>
      </c>
      <c r="H253" s="211"/>
      <c r="I253" s="123"/>
      <c r="J253" s="468">
        <v>15</v>
      </c>
      <c r="K253" s="193">
        <f>Inputs!J253/SUM(Inputs!$J$251:$J$256)</f>
        <v>2.9880478087649404E-2</v>
      </c>
      <c r="L253" s="123"/>
      <c r="M253" s="123"/>
      <c r="N253" s="231"/>
      <c r="O253" s="202" t="s">
        <v>193</v>
      </c>
      <c r="P253" s="127"/>
    </row>
    <row r="254" spans="2:16">
      <c r="B254" s="236"/>
      <c r="C254" s="192"/>
      <c r="D254" s="192"/>
      <c r="E254" s="211" t="s">
        <v>136</v>
      </c>
      <c r="F254" s="211"/>
      <c r="G254" s="211" t="s">
        <v>19</v>
      </c>
      <c r="H254" s="211"/>
      <c r="I254" s="123"/>
      <c r="J254" s="468">
        <v>312</v>
      </c>
      <c r="K254" s="193">
        <f>Inputs!J254/SUM(Inputs!$J$251:$J$256)</f>
        <v>0.62151394422310757</v>
      </c>
      <c r="L254" s="123"/>
      <c r="M254" s="123"/>
      <c r="N254" s="231"/>
      <c r="O254" s="202" t="s">
        <v>193</v>
      </c>
      <c r="P254" s="127"/>
    </row>
    <row r="255" spans="2:16">
      <c r="B255" s="236"/>
      <c r="C255" s="192"/>
      <c r="D255" s="192"/>
      <c r="E255" s="211" t="s">
        <v>137</v>
      </c>
      <c r="F255" s="211"/>
      <c r="G255" s="211" t="s">
        <v>19</v>
      </c>
      <c r="H255" s="211"/>
      <c r="I255" s="123"/>
      <c r="J255" s="468">
        <v>4</v>
      </c>
      <c r="K255" s="193">
        <f>Inputs!J255/SUM(Inputs!$J$251:$J$256)</f>
        <v>7.9681274900398405E-3</v>
      </c>
      <c r="L255" s="123"/>
      <c r="M255" s="123"/>
      <c r="N255" s="231"/>
      <c r="O255" s="202" t="s">
        <v>193</v>
      </c>
      <c r="P255" s="127"/>
    </row>
    <row r="256" spans="2:16">
      <c r="B256" s="236"/>
      <c r="C256" s="192"/>
      <c r="D256" s="192"/>
      <c r="E256" s="211" t="s">
        <v>138</v>
      </c>
      <c r="F256" s="211"/>
      <c r="G256" s="211" t="s">
        <v>19</v>
      </c>
      <c r="H256" s="211"/>
      <c r="I256" s="123"/>
      <c r="J256" s="468">
        <v>11</v>
      </c>
      <c r="K256" s="193">
        <f>Inputs!J256/SUM(Inputs!$J$251:$J$256)</f>
        <v>2.1912350597609563E-2</v>
      </c>
      <c r="L256" s="123"/>
      <c r="M256" s="123"/>
      <c r="N256" s="231"/>
      <c r="O256" s="202" t="s">
        <v>193</v>
      </c>
      <c r="P256" s="127"/>
    </row>
    <row r="257" spans="2:18">
      <c r="B257" s="236"/>
      <c r="C257" s="192"/>
      <c r="D257" s="192"/>
      <c r="E257" s="192" t="s">
        <v>1</v>
      </c>
      <c r="F257" s="192"/>
      <c r="G257" s="211" t="s">
        <v>19</v>
      </c>
      <c r="H257" s="211"/>
      <c r="I257" s="123"/>
      <c r="J257" s="194">
        <f>SUM(J242:J256)</f>
        <v>506</v>
      </c>
      <c r="K257" s="193">
        <f>SUM(K251:K256)</f>
        <v>1</v>
      </c>
      <c r="L257" s="123"/>
      <c r="M257" s="123"/>
      <c r="N257" s="231"/>
      <c r="O257" s="202" t="s">
        <v>193</v>
      </c>
      <c r="P257" s="127"/>
      <c r="R257" s="147">
        <f>IF(K257=100%,0,1)</f>
        <v>0</v>
      </c>
    </row>
    <row r="258" spans="2:18">
      <c r="B258" s="236"/>
      <c r="C258" s="192"/>
      <c r="D258" s="192"/>
      <c r="E258" s="192"/>
      <c r="F258" s="192"/>
      <c r="G258" s="192"/>
      <c r="H258" s="192"/>
      <c r="I258" s="123"/>
      <c r="J258" s="192"/>
      <c r="K258" s="200"/>
      <c r="L258" s="123"/>
      <c r="M258" s="123"/>
      <c r="N258" s="231"/>
      <c r="O258" s="192"/>
      <c r="P258" s="127"/>
    </row>
    <row r="259" spans="2:18">
      <c r="B259" s="236"/>
      <c r="C259" s="192"/>
      <c r="D259" s="192"/>
      <c r="E259" s="192"/>
      <c r="F259" s="192"/>
      <c r="G259" s="192"/>
      <c r="H259" s="192"/>
      <c r="I259" s="123"/>
      <c r="J259" s="135" t="s">
        <v>189</v>
      </c>
      <c r="K259" s="200"/>
      <c r="L259" s="123"/>
      <c r="M259" s="123"/>
      <c r="N259" s="231"/>
      <c r="O259" s="192"/>
      <c r="P259" s="127"/>
    </row>
    <row r="260" spans="2:18">
      <c r="B260" s="236"/>
      <c r="C260" s="192"/>
      <c r="D260" s="201" t="s">
        <v>175</v>
      </c>
      <c r="E260" s="192"/>
      <c r="F260" s="192"/>
      <c r="G260" s="211" t="s">
        <v>190</v>
      </c>
      <c r="H260" s="211"/>
      <c r="I260" s="123"/>
      <c r="J260" s="471">
        <f>Inputs!J257/Inputs!J235</f>
        <v>-0.66404199475065617</v>
      </c>
      <c r="K260" s="123"/>
      <c r="L260" s="123"/>
      <c r="M260" s="123"/>
      <c r="N260" s="231"/>
      <c r="O260" s="202" t="s">
        <v>193</v>
      </c>
      <c r="P260" s="127"/>
    </row>
    <row r="261" spans="2:18">
      <c r="B261" s="236"/>
      <c r="C261" s="192"/>
      <c r="D261" s="201"/>
      <c r="E261" s="192"/>
      <c r="F261" s="192"/>
      <c r="G261" s="211"/>
      <c r="H261" s="211"/>
      <c r="I261" s="123"/>
      <c r="L261" s="123"/>
      <c r="M261" s="123"/>
      <c r="N261" s="231"/>
      <c r="O261" s="202"/>
      <c r="P261" s="127"/>
    </row>
    <row r="262" spans="2:18">
      <c r="B262" s="236"/>
      <c r="C262" s="192"/>
      <c r="D262" s="201" t="s">
        <v>217</v>
      </c>
      <c r="E262" s="192"/>
      <c r="F262" s="192"/>
      <c r="G262" s="211"/>
      <c r="H262" s="211"/>
      <c r="I262" s="123"/>
      <c r="J262" s="244"/>
      <c r="K262" s="123"/>
      <c r="L262" s="123"/>
      <c r="M262" s="123"/>
      <c r="N262" s="231"/>
      <c r="O262" s="202"/>
      <c r="P262" s="127"/>
    </row>
    <row r="263" spans="2:18">
      <c r="B263" s="236"/>
      <c r="C263" s="192"/>
      <c r="D263" s="201"/>
      <c r="E263" s="143">
        <v>2015</v>
      </c>
      <c r="F263" s="192"/>
      <c r="G263" s="211"/>
      <c r="H263" s="211"/>
      <c r="I263" s="123"/>
      <c r="J263" s="473" t="s">
        <v>214</v>
      </c>
      <c r="K263" s="161">
        <f>IF(J263="Y",1,0)</f>
        <v>1</v>
      </c>
      <c r="L263" s="143">
        <f t="shared" ref="L263:L268" si="1">IF(K263=1,1,IF($K$270=0,0,1))</f>
        <v>1</v>
      </c>
      <c r="M263" s="123"/>
      <c r="N263" s="231"/>
      <c r="O263" s="202" t="s">
        <v>216</v>
      </c>
      <c r="P263" s="127"/>
    </row>
    <row r="264" spans="2:18">
      <c r="B264" s="236"/>
      <c r="C264" s="192"/>
      <c r="D264" s="201"/>
      <c r="E264" s="143">
        <v>2016</v>
      </c>
      <c r="F264" s="192"/>
      <c r="G264" s="211"/>
      <c r="H264" s="211"/>
      <c r="I264" s="123"/>
      <c r="J264" s="473" t="s">
        <v>214</v>
      </c>
      <c r="K264" s="161">
        <f t="shared" ref="K264:K268" si="2">IF(J264="Y",1,0)</f>
        <v>1</v>
      </c>
      <c r="L264" s="143">
        <f t="shared" si="1"/>
        <v>1</v>
      </c>
      <c r="M264" s="123"/>
      <c r="N264" s="231"/>
      <c r="O264" s="202"/>
      <c r="P264" s="127"/>
    </row>
    <row r="265" spans="2:18">
      <c r="B265" s="236"/>
      <c r="C265" s="192"/>
      <c r="D265" s="201"/>
      <c r="E265" s="143">
        <v>2017</v>
      </c>
      <c r="F265" s="192"/>
      <c r="G265" s="211"/>
      <c r="H265" s="211"/>
      <c r="I265" s="123"/>
      <c r="J265" s="473" t="s">
        <v>215</v>
      </c>
      <c r="K265" s="161">
        <f t="shared" si="2"/>
        <v>0</v>
      </c>
      <c r="L265" s="143">
        <f t="shared" si="1"/>
        <v>1</v>
      </c>
      <c r="M265" s="123"/>
      <c r="N265" s="231"/>
      <c r="O265" s="202"/>
      <c r="P265" s="127"/>
    </row>
    <row r="266" spans="2:18">
      <c r="B266" s="236"/>
      <c r="C266" s="192"/>
      <c r="D266" s="201"/>
      <c r="E266" s="143">
        <v>2018</v>
      </c>
      <c r="F266" s="192"/>
      <c r="G266" s="211"/>
      <c r="H266" s="211"/>
      <c r="I266" s="123"/>
      <c r="J266" s="473" t="s">
        <v>215</v>
      </c>
      <c r="K266" s="161">
        <f t="shared" si="2"/>
        <v>0</v>
      </c>
      <c r="L266" s="143">
        <f t="shared" si="1"/>
        <v>1</v>
      </c>
      <c r="M266" s="123"/>
      <c r="N266" s="231"/>
      <c r="O266" s="202"/>
      <c r="P266" s="127"/>
    </row>
    <row r="267" spans="2:18">
      <c r="B267" s="236"/>
      <c r="C267" s="192"/>
      <c r="D267" s="201"/>
      <c r="E267" s="143">
        <v>2019</v>
      </c>
      <c r="F267" s="192"/>
      <c r="G267" s="211"/>
      <c r="H267" s="211"/>
      <c r="I267" s="123"/>
      <c r="J267" s="473" t="s">
        <v>215</v>
      </c>
      <c r="K267" s="161">
        <f t="shared" si="2"/>
        <v>0</v>
      </c>
      <c r="L267" s="143">
        <f t="shared" si="1"/>
        <v>1</v>
      </c>
      <c r="M267" s="123"/>
      <c r="N267" s="231"/>
      <c r="O267" s="202"/>
      <c r="P267" s="127"/>
    </row>
    <row r="268" spans="2:18">
      <c r="B268" s="236"/>
      <c r="C268" s="192"/>
      <c r="D268" s="201"/>
      <c r="E268" s="143">
        <v>2020</v>
      </c>
      <c r="F268" s="192"/>
      <c r="G268" s="211"/>
      <c r="H268" s="211"/>
      <c r="I268" s="123"/>
      <c r="J268" s="473" t="s">
        <v>215</v>
      </c>
      <c r="K268" s="161">
        <f t="shared" si="2"/>
        <v>0</v>
      </c>
      <c r="L268" s="143">
        <f t="shared" si="1"/>
        <v>1</v>
      </c>
      <c r="M268" s="123"/>
      <c r="N268" s="231"/>
      <c r="O268" s="202"/>
      <c r="P268" s="127"/>
    </row>
    <row r="269" spans="2:18">
      <c r="B269" s="236"/>
      <c r="C269" s="192"/>
      <c r="D269" s="201"/>
      <c r="E269" s="143"/>
      <c r="F269" s="192"/>
      <c r="G269" s="211"/>
      <c r="H269" s="211"/>
      <c r="I269" s="123"/>
      <c r="J269" s="123"/>
      <c r="K269" s="123"/>
      <c r="L269" s="143"/>
      <c r="M269" s="123"/>
      <c r="N269" s="231"/>
      <c r="O269" s="202"/>
      <c r="P269" s="127"/>
    </row>
    <row r="270" spans="2:18">
      <c r="B270" s="236"/>
      <c r="C270" s="192"/>
      <c r="D270" s="201" t="s">
        <v>218</v>
      </c>
      <c r="E270" s="192"/>
      <c r="F270" s="192"/>
      <c r="G270" s="211"/>
      <c r="H270" s="211"/>
      <c r="I270" s="123"/>
      <c r="J270" s="473" t="s">
        <v>214</v>
      </c>
      <c r="K270" s="161">
        <f>IF(J270="Y",1,0)</f>
        <v>1</v>
      </c>
      <c r="L270" s="123"/>
      <c r="M270" s="123"/>
      <c r="N270" s="231"/>
      <c r="O270" s="202"/>
      <c r="P270" s="127"/>
    </row>
    <row r="271" spans="2:18">
      <c r="B271" s="237"/>
      <c r="C271" s="203"/>
      <c r="D271" s="203"/>
      <c r="E271" s="203"/>
      <c r="F271" s="203"/>
      <c r="G271" s="203"/>
      <c r="H271" s="203"/>
      <c r="I271" s="130"/>
      <c r="J271" s="203"/>
      <c r="K271" s="130"/>
      <c r="L271" s="130"/>
      <c r="M271" s="130"/>
      <c r="N271" s="233"/>
      <c r="O271" s="203"/>
      <c r="P271" s="245"/>
    </row>
    <row r="272" spans="2:18">
      <c r="B272" s="246"/>
      <c r="C272" s="207"/>
      <c r="D272" s="207"/>
      <c r="E272" s="207"/>
      <c r="F272" s="207"/>
      <c r="G272" s="207"/>
      <c r="H272" s="207"/>
      <c r="I272" s="120"/>
      <c r="J272" s="207"/>
      <c r="K272" s="120"/>
      <c r="L272" s="120"/>
      <c r="M272" s="120"/>
      <c r="N272" s="230"/>
      <c r="O272" s="207"/>
      <c r="P272" s="210"/>
    </row>
    <row r="273" spans="2:17">
      <c r="B273" s="238"/>
      <c r="C273" s="207"/>
      <c r="D273" s="207"/>
      <c r="E273" s="207"/>
      <c r="F273" s="207"/>
      <c r="G273" s="207"/>
      <c r="H273" s="207"/>
      <c r="I273" s="120"/>
      <c r="J273" s="207"/>
      <c r="K273" s="120"/>
      <c r="L273" s="120"/>
      <c r="M273" s="120"/>
      <c r="N273" s="230"/>
      <c r="O273" s="207"/>
      <c r="P273" s="247"/>
    </row>
    <row r="274" spans="2:17">
      <c r="B274" s="236">
        <v>7</v>
      </c>
      <c r="C274" s="213" t="s">
        <v>167</v>
      </c>
      <c r="D274" s="192"/>
      <c r="E274" s="192"/>
      <c r="F274" s="192"/>
      <c r="G274" s="192"/>
      <c r="H274" s="192"/>
      <c r="I274" s="123"/>
      <c r="J274" s="192"/>
      <c r="K274" s="123"/>
      <c r="L274" s="123"/>
      <c r="M274" s="123"/>
      <c r="N274" s="231"/>
      <c r="O274" s="123"/>
      <c r="P274" s="127"/>
      <c r="Q274" s="118"/>
    </row>
    <row r="275" spans="2:17">
      <c r="B275" s="236"/>
      <c r="C275" s="213"/>
      <c r="D275" s="192"/>
      <c r="E275" s="192"/>
      <c r="F275" s="192"/>
      <c r="G275" s="192"/>
      <c r="H275" s="192"/>
      <c r="I275" s="123"/>
      <c r="J275" s="192"/>
      <c r="K275" s="123"/>
      <c r="L275" s="123"/>
      <c r="M275" s="123"/>
      <c r="N275" s="231"/>
      <c r="O275" s="192"/>
      <c r="P275" s="212"/>
    </row>
    <row r="276" spans="2:17">
      <c r="B276" s="236"/>
      <c r="C276" s="192"/>
      <c r="D276" s="199" t="s">
        <v>157</v>
      </c>
      <c r="E276" s="192"/>
      <c r="F276" s="192"/>
      <c r="G276" s="192"/>
      <c r="H276" s="192"/>
      <c r="I276" s="123"/>
      <c r="J276" s="135" t="s">
        <v>189</v>
      </c>
      <c r="K276" s="123"/>
      <c r="L276" s="123"/>
      <c r="M276" s="123"/>
      <c r="N276" s="231"/>
      <c r="O276" s="192"/>
      <c r="P276" s="212"/>
    </row>
    <row r="277" spans="2:17">
      <c r="B277" s="236"/>
      <c r="C277" s="192"/>
      <c r="D277" s="192"/>
      <c r="E277" s="211" t="s">
        <v>146</v>
      </c>
      <c r="F277" s="211"/>
      <c r="G277" s="211" t="s">
        <v>19</v>
      </c>
      <c r="H277" s="211"/>
      <c r="I277" s="123"/>
      <c r="J277" s="468">
        <f>-678-113</f>
        <v>-791</v>
      </c>
      <c r="K277" s="123"/>
      <c r="L277" s="123"/>
      <c r="M277" s="123"/>
      <c r="N277" s="228" t="s">
        <v>257</v>
      </c>
      <c r="O277" s="123"/>
      <c r="P277" s="222"/>
    </row>
    <row r="278" spans="2:17">
      <c r="B278" s="236"/>
      <c r="C278" s="192"/>
      <c r="D278" s="192"/>
      <c r="E278" s="211" t="s">
        <v>147</v>
      </c>
      <c r="F278" s="211"/>
      <c r="G278" s="211" t="s">
        <v>19</v>
      </c>
      <c r="H278" s="211"/>
      <c r="I278" s="123"/>
      <c r="J278" s="468">
        <f>-350-48</f>
        <v>-398</v>
      </c>
      <c r="K278" s="123"/>
      <c r="L278" s="123"/>
      <c r="M278" s="123"/>
      <c r="N278" s="231"/>
      <c r="O278" s="221"/>
      <c r="P278" s="222"/>
    </row>
    <row r="279" spans="2:17">
      <c r="B279" s="236"/>
      <c r="C279" s="192"/>
      <c r="D279" s="192"/>
      <c r="E279" s="211" t="s">
        <v>148</v>
      </c>
      <c r="F279" s="211"/>
      <c r="G279" s="211" t="s">
        <v>19</v>
      </c>
      <c r="H279" s="211"/>
      <c r="I279" s="123"/>
      <c r="J279" s="468">
        <f>-134-26</f>
        <v>-160</v>
      </c>
      <c r="K279" s="123"/>
      <c r="L279" s="123"/>
      <c r="M279" s="123"/>
      <c r="N279" s="231"/>
      <c r="O279" s="221"/>
      <c r="P279" s="222"/>
    </row>
    <row r="280" spans="2:17">
      <c r="B280" s="236"/>
      <c r="C280" s="192"/>
      <c r="D280" s="192"/>
      <c r="E280" s="211" t="s">
        <v>149</v>
      </c>
      <c r="F280" s="211"/>
      <c r="G280" s="211" t="s">
        <v>19</v>
      </c>
      <c r="H280" s="211"/>
      <c r="I280" s="123"/>
      <c r="J280" s="468">
        <f>-667-67</f>
        <v>-734</v>
      </c>
      <c r="K280" s="123"/>
      <c r="L280" s="123"/>
      <c r="M280" s="123"/>
      <c r="N280" s="231"/>
      <c r="O280" s="221"/>
      <c r="P280" s="222"/>
    </row>
    <row r="281" spans="2:17">
      <c r="B281" s="236"/>
      <c r="C281" s="192"/>
      <c r="D281" s="192"/>
      <c r="E281" s="211" t="s">
        <v>150</v>
      </c>
      <c r="F281" s="211"/>
      <c r="G281" s="211" t="s">
        <v>19</v>
      </c>
      <c r="H281" s="211"/>
      <c r="I281" s="123"/>
      <c r="J281" s="468">
        <f>-26+13</f>
        <v>-13</v>
      </c>
      <c r="K281" s="123"/>
      <c r="L281" s="123"/>
      <c r="M281" s="123"/>
      <c r="N281" s="231"/>
      <c r="O281" s="221"/>
      <c r="P281" s="222"/>
    </row>
    <row r="282" spans="2:17">
      <c r="B282" s="236"/>
      <c r="C282" s="192"/>
      <c r="D282" s="192"/>
      <c r="E282" s="211" t="s">
        <v>151</v>
      </c>
      <c r="F282" s="211"/>
      <c r="G282" s="211" t="s">
        <v>19</v>
      </c>
      <c r="H282" s="211"/>
      <c r="I282" s="123"/>
      <c r="J282" s="468">
        <f>-17-5</f>
        <v>-22</v>
      </c>
      <c r="K282" s="123"/>
      <c r="L282" s="123"/>
      <c r="M282" s="123"/>
      <c r="N282" s="231"/>
      <c r="O282" s="221"/>
      <c r="P282" s="222"/>
    </row>
    <row r="283" spans="2:17">
      <c r="B283" s="236"/>
      <c r="C283" s="192"/>
      <c r="D283" s="192"/>
      <c r="E283" s="211" t="s">
        <v>152</v>
      </c>
      <c r="F283" s="211"/>
      <c r="G283" s="211" t="s">
        <v>19</v>
      </c>
      <c r="H283" s="211"/>
      <c r="I283" s="123"/>
      <c r="J283" s="468">
        <f>-57-4</f>
        <v>-61</v>
      </c>
      <c r="K283" s="123"/>
      <c r="L283" s="123"/>
      <c r="M283" s="123"/>
      <c r="N283" s="231"/>
      <c r="O283" s="221"/>
      <c r="P283" s="222"/>
    </row>
    <row r="284" spans="2:17">
      <c r="B284" s="236"/>
      <c r="C284" s="192"/>
      <c r="D284" s="192"/>
      <c r="E284" s="211" t="s">
        <v>153</v>
      </c>
      <c r="F284" s="211"/>
      <c r="G284" s="211" t="s">
        <v>19</v>
      </c>
      <c r="H284" s="211"/>
      <c r="I284" s="123"/>
      <c r="J284" s="468">
        <f>-36-10</f>
        <v>-46</v>
      </c>
      <c r="K284" s="123"/>
      <c r="L284" s="123"/>
      <c r="M284" s="123"/>
      <c r="N284" s="231"/>
      <c r="O284" s="221"/>
      <c r="P284" s="222"/>
    </row>
    <row r="285" spans="2:17">
      <c r="B285" s="236"/>
      <c r="C285" s="192"/>
      <c r="D285" s="192"/>
      <c r="E285" s="211" t="s">
        <v>154</v>
      </c>
      <c r="F285" s="211"/>
      <c r="G285" s="211" t="s">
        <v>19</v>
      </c>
      <c r="H285" s="211"/>
      <c r="I285" s="123"/>
      <c r="J285" s="468">
        <f>-21+11</f>
        <v>-10</v>
      </c>
      <c r="K285" s="123"/>
      <c r="L285" s="123"/>
      <c r="M285" s="123"/>
      <c r="N285" s="231"/>
      <c r="O285" s="221"/>
      <c r="P285" s="222"/>
    </row>
    <row r="286" spans="2:17">
      <c r="B286" s="236"/>
      <c r="C286" s="192"/>
      <c r="D286" s="192"/>
      <c r="E286" s="211" t="s">
        <v>133</v>
      </c>
      <c r="F286" s="211"/>
      <c r="G286" s="211" t="s">
        <v>19</v>
      </c>
      <c r="H286" s="211"/>
      <c r="I286" s="123"/>
      <c r="J286" s="468">
        <f>-282-117</f>
        <v>-399</v>
      </c>
      <c r="K286" s="193">
        <f>Inputs!J286/SUM(Inputs!$J$286:$J$291)</f>
        <v>0.56276445698166433</v>
      </c>
      <c r="L286" s="123"/>
      <c r="M286" s="123"/>
      <c r="N286" s="231"/>
      <c r="O286" s="202" t="s">
        <v>193</v>
      </c>
      <c r="P286" s="127"/>
    </row>
    <row r="287" spans="2:17">
      <c r="B287" s="236"/>
      <c r="C287" s="192"/>
      <c r="D287" s="192"/>
      <c r="E287" s="211" t="s">
        <v>134</v>
      </c>
      <c r="F287" s="211"/>
      <c r="G287" s="211" t="s">
        <v>19</v>
      </c>
      <c r="H287" s="211"/>
      <c r="I287" s="123"/>
      <c r="J287" s="468">
        <f>-20-3</f>
        <v>-23</v>
      </c>
      <c r="K287" s="193">
        <f>Inputs!J287/SUM(Inputs!$J$286:$J$291)</f>
        <v>3.244005641748942E-2</v>
      </c>
      <c r="L287" s="123"/>
      <c r="M287" s="123"/>
      <c r="N287" s="231"/>
      <c r="O287" s="202" t="s">
        <v>193</v>
      </c>
      <c r="P287" s="127"/>
    </row>
    <row r="288" spans="2:17">
      <c r="B288" s="236"/>
      <c r="C288" s="192"/>
      <c r="D288" s="192"/>
      <c r="E288" s="211" t="s">
        <v>135</v>
      </c>
      <c r="F288" s="211"/>
      <c r="G288" s="211" t="s">
        <v>19</v>
      </c>
      <c r="H288" s="211"/>
      <c r="I288" s="123"/>
      <c r="J288" s="468">
        <f>-37+35</f>
        <v>-2</v>
      </c>
      <c r="K288" s="193">
        <f>Inputs!J288/SUM(Inputs!$J$286:$J$291)</f>
        <v>2.8208744710860366E-3</v>
      </c>
      <c r="L288" s="123"/>
      <c r="M288" s="123"/>
      <c r="N288" s="231"/>
      <c r="O288" s="202" t="s">
        <v>193</v>
      </c>
      <c r="P288" s="127"/>
    </row>
    <row r="289" spans="2:18">
      <c r="B289" s="236"/>
      <c r="C289" s="192"/>
      <c r="D289" s="192"/>
      <c r="E289" s="211" t="s">
        <v>136</v>
      </c>
      <c r="F289" s="211"/>
      <c r="G289" s="211" t="s">
        <v>19</v>
      </c>
      <c r="H289" s="211"/>
      <c r="I289" s="123"/>
      <c r="J289" s="468">
        <f>-120-85</f>
        <v>-205</v>
      </c>
      <c r="K289" s="193">
        <f>Inputs!J289/SUM(Inputs!$J$286:$J$291)</f>
        <v>0.28913963328631875</v>
      </c>
      <c r="L289" s="123"/>
      <c r="M289" s="123"/>
      <c r="N289" s="231"/>
      <c r="O289" s="202" t="s">
        <v>193</v>
      </c>
      <c r="P289" s="127"/>
    </row>
    <row r="290" spans="2:18">
      <c r="B290" s="236"/>
      <c r="C290" s="192"/>
      <c r="D290" s="192"/>
      <c r="E290" s="211" t="s">
        <v>137</v>
      </c>
      <c r="F290" s="211"/>
      <c r="G290" s="211" t="s">
        <v>19</v>
      </c>
      <c r="H290" s="211"/>
      <c r="I290" s="123"/>
      <c r="J290" s="468">
        <f>-6</f>
        <v>-6</v>
      </c>
      <c r="K290" s="193">
        <f>Inputs!J290/SUM(Inputs!$J$286:$J$291)</f>
        <v>8.4626234132581107E-3</v>
      </c>
      <c r="L290" s="123"/>
      <c r="M290" s="123"/>
      <c r="N290" s="231"/>
      <c r="O290" s="202" t="s">
        <v>193</v>
      </c>
      <c r="P290" s="127"/>
    </row>
    <row r="291" spans="2:18">
      <c r="B291" s="236"/>
      <c r="C291" s="192"/>
      <c r="D291" s="192"/>
      <c r="E291" s="211" t="s">
        <v>138</v>
      </c>
      <c r="F291" s="211"/>
      <c r="G291" s="211" t="s">
        <v>19</v>
      </c>
      <c r="H291" s="211"/>
      <c r="I291" s="123"/>
      <c r="J291" s="468">
        <f>-21-53</f>
        <v>-74</v>
      </c>
      <c r="K291" s="193">
        <f>Inputs!J291/SUM(Inputs!$J$286:$J$291)</f>
        <v>0.10437235543018336</v>
      </c>
      <c r="L291" s="123"/>
      <c r="M291" s="123"/>
      <c r="N291" s="231"/>
      <c r="O291" s="202" t="s">
        <v>193</v>
      </c>
      <c r="P291" s="127"/>
    </row>
    <row r="292" spans="2:18">
      <c r="B292" s="236"/>
      <c r="C292" s="192"/>
      <c r="D292" s="192"/>
      <c r="E292" s="192" t="s">
        <v>1</v>
      </c>
      <c r="F292" s="192"/>
      <c r="G292" s="211" t="s">
        <v>19</v>
      </c>
      <c r="H292" s="211"/>
      <c r="I292" s="123"/>
      <c r="J292" s="194">
        <f>SUM(J277:J291)</f>
        <v>-2944</v>
      </c>
      <c r="K292" s="193">
        <f>SUM(K286:K291)</f>
        <v>1</v>
      </c>
      <c r="L292" s="123"/>
      <c r="M292" s="123"/>
      <c r="N292" s="231"/>
      <c r="O292" s="202" t="s">
        <v>193</v>
      </c>
      <c r="P292" s="127"/>
      <c r="R292" s="147">
        <f>IF(K292=100%,0,1)</f>
        <v>0</v>
      </c>
    </row>
    <row r="293" spans="2:18">
      <c r="B293" s="236"/>
      <c r="C293" s="192"/>
      <c r="D293" s="192"/>
      <c r="E293" s="192"/>
      <c r="F293" s="192"/>
      <c r="G293" s="192"/>
      <c r="H293" s="192"/>
      <c r="I293" s="123"/>
      <c r="J293" s="192"/>
      <c r="K293" s="200"/>
      <c r="L293" s="123"/>
      <c r="M293" s="123"/>
      <c r="N293" s="231"/>
      <c r="O293" s="192"/>
      <c r="P293" s="127"/>
    </row>
    <row r="294" spans="2:18">
      <c r="B294" s="236"/>
      <c r="C294" s="192"/>
      <c r="D294" s="192"/>
      <c r="E294" s="192"/>
      <c r="F294" s="192"/>
      <c r="G294" s="192"/>
      <c r="H294" s="192"/>
      <c r="I294" s="123"/>
      <c r="J294" s="135" t="s">
        <v>189</v>
      </c>
      <c r="K294" s="200"/>
      <c r="L294" s="123"/>
      <c r="M294" s="123"/>
      <c r="N294" s="231"/>
      <c r="O294" s="192"/>
      <c r="P294" s="127"/>
    </row>
    <row r="295" spans="2:18">
      <c r="B295" s="236"/>
      <c r="C295" s="192"/>
      <c r="D295" s="240" t="s">
        <v>178</v>
      </c>
      <c r="E295" s="123"/>
      <c r="F295" s="211"/>
      <c r="G295" s="211" t="s">
        <v>19</v>
      </c>
      <c r="H295" s="211"/>
      <c r="I295" s="123"/>
      <c r="J295" s="474">
        <f>SUM(Inputs!J277:J285)</f>
        <v>-2235</v>
      </c>
      <c r="K295" s="123"/>
      <c r="L295" s="123"/>
      <c r="M295" s="123"/>
      <c r="N295" s="231"/>
      <c r="O295" s="202" t="s">
        <v>193</v>
      </c>
      <c r="P295" s="127"/>
      <c r="Q295" s="118"/>
    </row>
    <row r="296" spans="2:18">
      <c r="B296" s="236"/>
      <c r="C296" s="192"/>
      <c r="D296" s="241" t="s">
        <v>205</v>
      </c>
      <c r="E296" s="123"/>
      <c r="F296" s="192"/>
      <c r="G296" s="211" t="s">
        <v>190</v>
      </c>
      <c r="H296" s="211"/>
      <c r="I296" s="123"/>
      <c r="J296" s="475">
        <f>SUM(Inputs!J286:J291)/SUM(Inputs!I63:I68)</f>
        <v>-2.2269686214153343E-3</v>
      </c>
      <c r="K296" s="123"/>
      <c r="L296" s="123"/>
      <c r="M296" s="123"/>
      <c r="N296" s="231"/>
      <c r="O296" s="202" t="s">
        <v>193</v>
      </c>
      <c r="P296" s="127"/>
    </row>
    <row r="297" spans="2:18">
      <c r="B297" s="236"/>
      <c r="C297" s="192"/>
      <c r="D297" s="192"/>
      <c r="E297" s="192"/>
      <c r="F297" s="192"/>
      <c r="G297" s="192"/>
      <c r="H297" s="192"/>
      <c r="I297" s="123"/>
      <c r="J297" s="192"/>
      <c r="K297" s="123"/>
      <c r="L297" s="123"/>
      <c r="M297" s="123"/>
      <c r="N297" s="231"/>
      <c r="O297" s="192"/>
      <c r="P297" s="212"/>
    </row>
    <row r="298" spans="2:18">
      <c r="B298" s="236"/>
      <c r="C298" s="192"/>
      <c r="D298" s="213" t="s">
        <v>187</v>
      </c>
      <c r="E298" s="192"/>
      <c r="F298" s="192"/>
      <c r="G298" s="192"/>
      <c r="H298" s="192"/>
      <c r="I298" s="123"/>
      <c r="J298" s="269" t="s">
        <v>102</v>
      </c>
      <c r="K298" s="123"/>
      <c r="L298" s="123"/>
      <c r="M298" s="123"/>
      <c r="N298" s="231"/>
      <c r="O298" s="192"/>
      <c r="P298" s="212"/>
    </row>
    <row r="299" spans="2:18">
      <c r="B299" s="236"/>
      <c r="C299" s="192"/>
      <c r="D299" s="192"/>
      <c r="E299" s="143">
        <v>2015</v>
      </c>
      <c r="F299" s="143"/>
      <c r="G299" s="143" t="s">
        <v>19</v>
      </c>
      <c r="H299" s="143"/>
      <c r="I299" s="123"/>
      <c r="J299" s="468">
        <v>-917.0454545454545</v>
      </c>
      <c r="K299" s="123"/>
      <c r="M299" s="123"/>
      <c r="N299" s="231" t="s">
        <v>208</v>
      </c>
      <c r="O299" s="192"/>
      <c r="P299" s="212"/>
    </row>
    <row r="300" spans="2:18">
      <c r="B300" s="236"/>
      <c r="C300" s="192"/>
      <c r="D300" s="192"/>
      <c r="E300" s="143">
        <v>2016</v>
      </c>
      <c r="F300" s="143"/>
      <c r="G300" s="143" t="s">
        <v>19</v>
      </c>
      <c r="H300" s="143"/>
      <c r="I300" s="123"/>
      <c r="J300" s="468">
        <v>-917.0454545454545</v>
      </c>
      <c r="K300" s="123"/>
      <c r="M300" s="123"/>
      <c r="N300" s="231" t="s">
        <v>209</v>
      </c>
      <c r="O300" s="192"/>
      <c r="P300" s="212"/>
    </row>
    <row r="301" spans="2:18">
      <c r="B301" s="236"/>
      <c r="C301" s="192"/>
      <c r="D301" s="192"/>
      <c r="E301" s="143">
        <v>2017</v>
      </c>
      <c r="F301" s="143"/>
      <c r="G301" s="143" t="s">
        <v>19</v>
      </c>
      <c r="H301" s="143"/>
      <c r="I301" s="123"/>
      <c r="J301" s="468"/>
      <c r="K301" s="123"/>
      <c r="M301" s="123"/>
      <c r="N301" s="231" t="s">
        <v>206</v>
      </c>
      <c r="O301" s="192"/>
      <c r="P301" s="212"/>
    </row>
    <row r="302" spans="2:18">
      <c r="B302" s="236"/>
      <c r="C302" s="192"/>
      <c r="D302" s="192"/>
      <c r="E302" s="143">
        <v>2018</v>
      </c>
      <c r="F302" s="143"/>
      <c r="G302" s="143" t="s">
        <v>19</v>
      </c>
      <c r="H302" s="143"/>
      <c r="I302" s="123"/>
      <c r="J302" s="468"/>
      <c r="K302" s="123"/>
      <c r="M302" s="123"/>
      <c r="N302" s="231" t="s">
        <v>207</v>
      </c>
      <c r="O302" s="192"/>
      <c r="P302" s="212"/>
    </row>
    <row r="303" spans="2:18">
      <c r="B303" s="236"/>
      <c r="C303" s="192"/>
      <c r="D303" s="192"/>
      <c r="E303" s="143">
        <v>2019</v>
      </c>
      <c r="F303" s="143"/>
      <c r="G303" s="143" t="s">
        <v>19</v>
      </c>
      <c r="H303" s="143"/>
      <c r="I303" s="123"/>
      <c r="J303" s="468"/>
      <c r="K303" s="123"/>
      <c r="M303" s="123"/>
      <c r="N303" s="231"/>
      <c r="O303" s="192"/>
      <c r="P303" s="212"/>
    </row>
    <row r="304" spans="2:18">
      <c r="B304" s="236"/>
      <c r="C304" s="192"/>
      <c r="D304" s="192"/>
      <c r="E304" s="143">
        <v>2020</v>
      </c>
      <c r="F304" s="143"/>
      <c r="G304" s="143" t="s">
        <v>19</v>
      </c>
      <c r="H304" s="143"/>
      <c r="I304" s="123"/>
      <c r="J304" s="468"/>
      <c r="K304" s="123"/>
      <c r="M304" s="123"/>
      <c r="N304" s="231"/>
      <c r="O304" s="192"/>
      <c r="P304" s="212"/>
    </row>
    <row r="305" spans="2:16">
      <c r="B305" s="236"/>
      <c r="C305" s="192"/>
      <c r="D305" s="192"/>
      <c r="E305" s="192"/>
      <c r="F305" s="192"/>
      <c r="G305" s="192"/>
      <c r="H305" s="192"/>
      <c r="I305" s="123"/>
      <c r="J305" s="192"/>
      <c r="K305" s="123"/>
      <c r="L305" s="123"/>
      <c r="M305" s="123"/>
      <c r="N305" s="231"/>
      <c r="O305" s="192"/>
      <c r="P305" s="212"/>
    </row>
    <row r="306" spans="2:16">
      <c r="B306" s="236"/>
      <c r="C306" s="192"/>
      <c r="D306" s="199" t="s">
        <v>158</v>
      </c>
      <c r="E306" s="192"/>
      <c r="F306" s="192"/>
      <c r="G306" s="192"/>
      <c r="H306" s="192"/>
      <c r="I306" s="123"/>
      <c r="J306" s="135" t="s">
        <v>189</v>
      </c>
      <c r="K306" s="123"/>
      <c r="L306" s="123"/>
      <c r="M306" s="123"/>
      <c r="N306" s="231"/>
      <c r="O306" s="192"/>
      <c r="P306" s="212"/>
    </row>
    <row r="307" spans="2:16">
      <c r="B307" s="236"/>
      <c r="C307" s="192"/>
      <c r="D307" s="192"/>
      <c r="E307" s="211" t="s">
        <v>146</v>
      </c>
      <c r="F307" s="211"/>
      <c r="G307" s="211" t="s">
        <v>19</v>
      </c>
      <c r="H307" s="211"/>
      <c r="I307" s="123"/>
      <c r="J307" s="468">
        <v>1</v>
      </c>
      <c r="K307" s="123"/>
      <c r="L307" s="123"/>
      <c r="M307" s="123"/>
      <c r="N307" s="228" t="s">
        <v>257</v>
      </c>
      <c r="O307" s="123"/>
      <c r="P307" s="222"/>
    </row>
    <row r="308" spans="2:16">
      <c r="B308" s="236"/>
      <c r="C308" s="192"/>
      <c r="D308" s="192"/>
      <c r="E308" s="211" t="s">
        <v>147</v>
      </c>
      <c r="F308" s="211"/>
      <c r="G308" s="211" t="s">
        <v>19</v>
      </c>
      <c r="H308" s="211"/>
      <c r="I308" s="123"/>
      <c r="J308" s="468">
        <v>0</v>
      </c>
      <c r="K308" s="123"/>
      <c r="L308" s="123"/>
      <c r="M308" s="123"/>
      <c r="N308" s="231"/>
      <c r="O308" s="221"/>
      <c r="P308" s="222"/>
    </row>
    <row r="309" spans="2:16">
      <c r="B309" s="236"/>
      <c r="C309" s="192"/>
      <c r="D309" s="192"/>
      <c r="E309" s="211" t="s">
        <v>148</v>
      </c>
      <c r="F309" s="211"/>
      <c r="G309" s="211" t="s">
        <v>19</v>
      </c>
      <c r="H309" s="211"/>
      <c r="I309" s="123"/>
      <c r="J309" s="468">
        <v>0</v>
      </c>
      <c r="K309" s="123"/>
      <c r="L309" s="123"/>
      <c r="M309" s="123"/>
      <c r="N309" s="231"/>
      <c r="O309" s="221"/>
      <c r="P309" s="222"/>
    </row>
    <row r="310" spans="2:16">
      <c r="B310" s="236"/>
      <c r="C310" s="192"/>
      <c r="D310" s="192"/>
      <c r="E310" s="211" t="s">
        <v>149</v>
      </c>
      <c r="F310" s="211"/>
      <c r="G310" s="211" t="s">
        <v>19</v>
      </c>
      <c r="H310" s="211"/>
      <c r="I310" s="123"/>
      <c r="J310" s="468">
        <v>1</v>
      </c>
      <c r="K310" s="123"/>
      <c r="L310" s="123"/>
      <c r="M310" s="123"/>
      <c r="N310" s="231"/>
      <c r="O310" s="221"/>
      <c r="P310" s="222"/>
    </row>
    <row r="311" spans="2:16">
      <c r="B311" s="236"/>
      <c r="C311" s="192"/>
      <c r="D311" s="192"/>
      <c r="E311" s="211" t="s">
        <v>150</v>
      </c>
      <c r="F311" s="211"/>
      <c r="G311" s="211" t="s">
        <v>19</v>
      </c>
      <c r="H311" s="211"/>
      <c r="I311" s="123"/>
      <c r="J311" s="468">
        <v>0</v>
      </c>
      <c r="K311" s="123"/>
      <c r="L311" s="123"/>
      <c r="M311" s="123"/>
      <c r="N311" s="231"/>
      <c r="O311" s="221"/>
      <c r="P311" s="222"/>
    </row>
    <row r="312" spans="2:16">
      <c r="B312" s="236"/>
      <c r="C312" s="192"/>
      <c r="D312" s="192"/>
      <c r="E312" s="211" t="s">
        <v>151</v>
      </c>
      <c r="F312" s="211"/>
      <c r="G312" s="211" t="s">
        <v>19</v>
      </c>
      <c r="H312" s="211"/>
      <c r="I312" s="123"/>
      <c r="J312" s="468">
        <v>0</v>
      </c>
      <c r="K312" s="123"/>
      <c r="L312" s="123"/>
      <c r="M312" s="123"/>
      <c r="N312" s="231"/>
      <c r="O312" s="221"/>
      <c r="P312" s="222"/>
    </row>
    <row r="313" spans="2:16">
      <c r="B313" s="236"/>
      <c r="C313" s="192"/>
      <c r="D313" s="192"/>
      <c r="E313" s="211" t="s">
        <v>152</v>
      </c>
      <c r="F313" s="211"/>
      <c r="G313" s="211" t="s">
        <v>19</v>
      </c>
      <c r="H313" s="211"/>
      <c r="I313" s="123"/>
      <c r="J313" s="468">
        <v>0</v>
      </c>
      <c r="K313" s="123"/>
      <c r="L313" s="123"/>
      <c r="M313" s="123"/>
      <c r="N313" s="231"/>
      <c r="O313" s="221"/>
      <c r="P313" s="222"/>
    </row>
    <row r="314" spans="2:16">
      <c r="B314" s="236"/>
      <c r="C314" s="192"/>
      <c r="D314" s="192"/>
      <c r="E314" s="211" t="s">
        <v>153</v>
      </c>
      <c r="F314" s="211"/>
      <c r="G314" s="211" t="s">
        <v>19</v>
      </c>
      <c r="H314" s="211"/>
      <c r="I314" s="123"/>
      <c r="J314" s="468">
        <v>2</v>
      </c>
      <c r="K314" s="123"/>
      <c r="L314" s="123"/>
      <c r="M314" s="123"/>
      <c r="N314" s="231"/>
      <c r="O314" s="221"/>
      <c r="P314" s="222"/>
    </row>
    <row r="315" spans="2:16">
      <c r="B315" s="236"/>
      <c r="C315" s="192"/>
      <c r="D315" s="192"/>
      <c r="E315" s="211" t="s">
        <v>154</v>
      </c>
      <c r="F315" s="211"/>
      <c r="G315" s="211" t="s">
        <v>19</v>
      </c>
      <c r="H315" s="211"/>
      <c r="I315" s="123"/>
      <c r="J315" s="468">
        <v>3</v>
      </c>
      <c r="K315" s="123"/>
      <c r="L315" s="123"/>
      <c r="M315" s="123"/>
      <c r="N315" s="231"/>
      <c r="O315" s="221"/>
      <c r="P315" s="222"/>
    </row>
    <row r="316" spans="2:16">
      <c r="B316" s="236"/>
      <c r="C316" s="192"/>
      <c r="D316" s="192"/>
      <c r="E316" s="211" t="s">
        <v>133</v>
      </c>
      <c r="F316" s="211"/>
      <c r="G316" s="211" t="s">
        <v>19</v>
      </c>
      <c r="H316" s="211"/>
      <c r="I316" s="123"/>
      <c r="J316" s="468">
        <v>1205</v>
      </c>
      <c r="K316" s="123"/>
      <c r="L316" s="123"/>
      <c r="M316" s="123"/>
      <c r="N316" s="231"/>
      <c r="O316" s="221"/>
      <c r="P316" s="222"/>
    </row>
    <row r="317" spans="2:16">
      <c r="B317" s="236"/>
      <c r="C317" s="192"/>
      <c r="D317" s="192"/>
      <c r="E317" s="211" t="s">
        <v>134</v>
      </c>
      <c r="F317" s="211"/>
      <c r="G317" s="211" t="s">
        <v>19</v>
      </c>
      <c r="H317" s="211"/>
      <c r="I317" s="123"/>
      <c r="J317" s="468">
        <v>151</v>
      </c>
      <c r="K317" s="123"/>
      <c r="L317" s="123"/>
      <c r="M317" s="123"/>
      <c r="N317" s="231"/>
      <c r="O317" s="221"/>
      <c r="P317" s="222"/>
    </row>
    <row r="318" spans="2:16">
      <c r="B318" s="236"/>
      <c r="C318" s="192"/>
      <c r="D318" s="192"/>
      <c r="E318" s="211" t="s">
        <v>135</v>
      </c>
      <c r="F318" s="211"/>
      <c r="G318" s="211" t="s">
        <v>19</v>
      </c>
      <c r="H318" s="211"/>
      <c r="I318" s="123"/>
      <c r="J318" s="468">
        <v>213</v>
      </c>
      <c r="K318" s="123"/>
      <c r="L318" s="123"/>
      <c r="M318" s="123"/>
      <c r="N318" s="231"/>
      <c r="O318" s="221"/>
      <c r="P318" s="222"/>
    </row>
    <row r="319" spans="2:16">
      <c r="B319" s="236"/>
      <c r="C319" s="192"/>
      <c r="D319" s="192"/>
      <c r="E319" s="211" t="s">
        <v>136</v>
      </c>
      <c r="F319" s="211"/>
      <c r="G319" s="211" t="s">
        <v>19</v>
      </c>
      <c r="H319" s="211"/>
      <c r="I319" s="123"/>
      <c r="J319" s="468">
        <v>1049</v>
      </c>
      <c r="K319" s="123"/>
      <c r="L319" s="123"/>
      <c r="M319" s="123"/>
      <c r="N319" s="231"/>
      <c r="O319" s="221"/>
      <c r="P319" s="222"/>
    </row>
    <row r="320" spans="2:16">
      <c r="B320" s="236"/>
      <c r="C320" s="192"/>
      <c r="D320" s="192"/>
      <c r="E320" s="211" t="s">
        <v>137</v>
      </c>
      <c r="F320" s="211"/>
      <c r="G320" s="211" t="s">
        <v>19</v>
      </c>
      <c r="H320" s="211"/>
      <c r="I320" s="123"/>
      <c r="J320" s="468">
        <f>97</f>
        <v>97</v>
      </c>
      <c r="K320" s="123"/>
      <c r="L320" s="123"/>
      <c r="M320" s="123"/>
      <c r="N320" s="231"/>
      <c r="O320" s="221"/>
      <c r="P320" s="222"/>
    </row>
    <row r="321" spans="2:18">
      <c r="B321" s="236"/>
      <c r="C321" s="192"/>
      <c r="D321" s="192"/>
      <c r="E321" s="211" t="s">
        <v>138</v>
      </c>
      <c r="F321" s="211"/>
      <c r="G321" s="211" t="s">
        <v>19</v>
      </c>
      <c r="H321" s="211"/>
      <c r="I321" s="123"/>
      <c r="J321" s="468">
        <v>76</v>
      </c>
      <c r="K321" s="123"/>
      <c r="L321" s="123"/>
      <c r="M321" s="123"/>
      <c r="N321" s="231"/>
      <c r="O321" s="221"/>
      <c r="P321" s="222"/>
    </row>
    <row r="322" spans="2:18">
      <c r="B322" s="236"/>
      <c r="C322" s="192"/>
      <c r="D322" s="192"/>
      <c r="E322" s="192" t="s">
        <v>1</v>
      </c>
      <c r="F322" s="192"/>
      <c r="G322" s="211" t="s">
        <v>19</v>
      </c>
      <c r="H322" s="211"/>
      <c r="I322" s="123"/>
      <c r="J322" s="194">
        <f>SUM(J307:J321)</f>
        <v>2798</v>
      </c>
      <c r="K322" s="123"/>
      <c r="L322" s="123"/>
      <c r="M322" s="123"/>
      <c r="N322" s="231"/>
      <c r="O322" s="221"/>
      <c r="P322" s="222"/>
    </row>
    <row r="323" spans="2:18">
      <c r="B323" s="236"/>
      <c r="C323" s="192"/>
      <c r="D323" s="192"/>
      <c r="E323" s="192"/>
      <c r="F323" s="192"/>
      <c r="G323" s="192"/>
      <c r="H323" s="192"/>
      <c r="I323" s="123"/>
      <c r="J323" s="192"/>
      <c r="K323" s="123"/>
      <c r="L323" s="123"/>
      <c r="M323" s="123"/>
      <c r="N323" s="231"/>
      <c r="O323" s="211"/>
      <c r="P323" s="212"/>
    </row>
    <row r="324" spans="2:18">
      <c r="B324" s="236"/>
      <c r="C324" s="192"/>
      <c r="D324" s="201" t="s">
        <v>179</v>
      </c>
      <c r="E324" s="202"/>
      <c r="F324" s="202"/>
      <c r="G324" s="202"/>
      <c r="H324" s="202"/>
      <c r="I324" s="123"/>
      <c r="J324" s="135" t="s">
        <v>189</v>
      </c>
      <c r="K324" s="123"/>
      <c r="L324" s="123"/>
      <c r="M324" s="123"/>
      <c r="N324" s="231"/>
      <c r="O324" s="202"/>
      <c r="P324" s="212"/>
    </row>
    <row r="325" spans="2:18" ht="12.75" customHeight="1">
      <c r="B325" s="236"/>
      <c r="C325" s="192"/>
      <c r="D325" s="201"/>
      <c r="E325" s="211" t="s">
        <v>133</v>
      </c>
      <c r="F325" s="211"/>
      <c r="G325" s="211" t="s">
        <v>19</v>
      </c>
      <c r="H325" s="211"/>
      <c r="I325" s="123"/>
      <c r="J325" s="470">
        <f>J316+J286</f>
        <v>806</v>
      </c>
      <c r="K325" s="193">
        <f>Inputs!J325/Inputs!$J$331</f>
        <v>0.38712776176753122</v>
      </c>
      <c r="L325" s="123"/>
      <c r="M325" s="123"/>
      <c r="N325" s="231"/>
      <c r="O325" s="123" t="s">
        <v>200</v>
      </c>
      <c r="P325" s="127"/>
    </row>
    <row r="326" spans="2:18">
      <c r="B326" s="236"/>
      <c r="C326" s="192"/>
      <c r="D326" s="201"/>
      <c r="E326" s="211" t="s">
        <v>134</v>
      </c>
      <c r="F326" s="211"/>
      <c r="G326" s="211" t="s">
        <v>19</v>
      </c>
      <c r="H326" s="211"/>
      <c r="I326" s="123"/>
      <c r="J326" s="470">
        <f t="shared" ref="J326:J330" si="3">J317+J287</f>
        <v>128</v>
      </c>
      <c r="K326" s="193">
        <f>Inputs!J326/Inputs!$J$331</f>
        <v>6.147934678194044E-2</v>
      </c>
      <c r="L326" s="123"/>
      <c r="M326" s="123"/>
      <c r="N326" s="231"/>
      <c r="O326" s="223" t="s">
        <v>202</v>
      </c>
      <c r="P326" s="127"/>
    </row>
    <row r="327" spans="2:18">
      <c r="B327" s="236"/>
      <c r="C327" s="192"/>
      <c r="D327" s="201"/>
      <c r="E327" s="211" t="s">
        <v>135</v>
      </c>
      <c r="F327" s="211"/>
      <c r="G327" s="211" t="s">
        <v>19</v>
      </c>
      <c r="H327" s="211"/>
      <c r="I327" s="123"/>
      <c r="J327" s="470">
        <f t="shared" si="3"/>
        <v>211</v>
      </c>
      <c r="K327" s="193">
        <f>Inputs!J327/Inputs!$J$331</f>
        <v>0.10134486071085495</v>
      </c>
      <c r="L327" s="123"/>
      <c r="M327" s="123"/>
      <c r="N327" s="231"/>
      <c r="O327" s="227" t="s">
        <v>203</v>
      </c>
      <c r="P327" s="127"/>
    </row>
    <row r="328" spans="2:18">
      <c r="B328" s="236"/>
      <c r="C328" s="192"/>
      <c r="D328" s="201"/>
      <c r="E328" s="211" t="s">
        <v>136</v>
      </c>
      <c r="F328" s="211"/>
      <c r="G328" s="211" t="s">
        <v>19</v>
      </c>
      <c r="H328" s="211"/>
      <c r="I328" s="123"/>
      <c r="J328" s="470">
        <f t="shared" si="3"/>
        <v>844</v>
      </c>
      <c r="K328" s="193">
        <f>Inputs!J328/Inputs!$J$331</f>
        <v>0.40537944284341981</v>
      </c>
      <c r="L328" s="123"/>
      <c r="M328" s="123"/>
      <c r="N328" s="231"/>
      <c r="O328" s="223" t="s">
        <v>204</v>
      </c>
      <c r="P328" s="127"/>
    </row>
    <row r="329" spans="2:18">
      <c r="B329" s="236"/>
      <c r="C329" s="192"/>
      <c r="D329" s="201"/>
      <c r="E329" s="211" t="s">
        <v>137</v>
      </c>
      <c r="F329" s="211"/>
      <c r="G329" s="211" t="s">
        <v>19</v>
      </c>
      <c r="H329" s="211"/>
      <c r="I329" s="123"/>
      <c r="J329" s="470">
        <f t="shared" si="3"/>
        <v>91</v>
      </c>
      <c r="K329" s="193">
        <f>Inputs!J329/Inputs!$J$331</f>
        <v>4.3707973102785784E-2</v>
      </c>
      <c r="L329" s="123"/>
      <c r="M329" s="123"/>
      <c r="N329" s="231"/>
      <c r="O329" s="223"/>
      <c r="P329" s="127"/>
    </row>
    <row r="330" spans="2:18">
      <c r="B330" s="236"/>
      <c r="C330" s="192"/>
      <c r="D330" s="201"/>
      <c r="E330" s="211" t="s">
        <v>138</v>
      </c>
      <c r="F330" s="211"/>
      <c r="G330" s="211" t="s">
        <v>19</v>
      </c>
      <c r="H330" s="211"/>
      <c r="I330" s="123"/>
      <c r="J330" s="470">
        <f t="shared" si="3"/>
        <v>2</v>
      </c>
      <c r="K330" s="193">
        <f>Inputs!J330/Inputs!$J$331</f>
        <v>9.6061479346781938E-4</v>
      </c>
      <c r="L330" s="123"/>
      <c r="M330" s="123"/>
      <c r="N330" s="231"/>
      <c r="O330" s="223"/>
      <c r="P330" s="127"/>
    </row>
    <row r="331" spans="2:18">
      <c r="B331" s="236"/>
      <c r="C331" s="192"/>
      <c r="D331" s="201"/>
      <c r="E331" s="211" t="s">
        <v>1</v>
      </c>
      <c r="F331" s="211"/>
      <c r="G331" s="211" t="s">
        <v>19</v>
      </c>
      <c r="H331" s="211"/>
      <c r="I331" s="123"/>
      <c r="J331" s="191">
        <f>SUM(J325:J330)</f>
        <v>2082</v>
      </c>
      <c r="K331" s="193">
        <f>SUM(K325:K330)</f>
        <v>1</v>
      </c>
      <c r="L331" s="123"/>
      <c r="M331" s="123"/>
      <c r="N331" s="231"/>
      <c r="O331" s="223"/>
      <c r="P331" s="127"/>
      <c r="R331" s="147">
        <f>IF(K331=100%,0,1)</f>
        <v>0</v>
      </c>
    </row>
    <row r="332" spans="2:18">
      <c r="B332" s="236"/>
      <c r="C332" s="192"/>
      <c r="D332" s="201"/>
      <c r="E332" s="211"/>
      <c r="F332" s="211"/>
      <c r="G332" s="211"/>
      <c r="H332" s="211"/>
      <c r="I332" s="123"/>
      <c r="J332" s="123"/>
      <c r="K332" s="198"/>
      <c r="L332" s="123"/>
      <c r="M332" s="123"/>
      <c r="N332" s="231"/>
      <c r="O332" s="211"/>
      <c r="P332" s="127"/>
    </row>
    <row r="333" spans="2:18">
      <c r="B333" s="236"/>
      <c r="C333" s="192"/>
      <c r="D333" s="239" t="s">
        <v>185</v>
      </c>
      <c r="E333" s="123"/>
      <c r="F333" s="202"/>
      <c r="G333" s="248" t="s">
        <v>190</v>
      </c>
      <c r="H333" s="248"/>
      <c r="I333" s="123"/>
      <c r="J333" s="476">
        <v>-0.88</v>
      </c>
      <c r="L333" s="123"/>
      <c r="M333" s="123"/>
      <c r="N333" s="228" t="s">
        <v>184</v>
      </c>
      <c r="P333" s="127"/>
      <c r="R333" s="147"/>
    </row>
    <row r="334" spans="2:18">
      <c r="B334" s="236"/>
      <c r="C334" s="192"/>
      <c r="D334" s="239"/>
      <c r="E334" s="123"/>
      <c r="F334" s="202"/>
      <c r="G334" s="248"/>
      <c r="H334" s="248"/>
      <c r="I334" s="123"/>
      <c r="J334" s="217"/>
      <c r="L334" s="123"/>
      <c r="M334" s="123"/>
      <c r="N334" s="231"/>
      <c r="O334" s="218"/>
      <c r="P334" s="127"/>
    </row>
    <row r="335" spans="2:18" ht="15">
      <c r="B335" s="236"/>
      <c r="C335" s="192"/>
      <c r="D335" s="277" t="s">
        <v>247</v>
      </c>
      <c r="E335" s="123"/>
      <c r="F335" s="202"/>
      <c r="G335" s="248"/>
      <c r="H335" s="248"/>
      <c r="I335" s="123"/>
      <c r="J335" s="269" t="s">
        <v>102</v>
      </c>
      <c r="L335" s="123"/>
      <c r="M335" s="123"/>
      <c r="N335" s="231"/>
      <c r="O335" s="218"/>
      <c r="P335" s="127"/>
    </row>
    <row r="336" spans="2:18" ht="13.5">
      <c r="B336" s="236"/>
      <c r="C336" s="192"/>
      <c r="D336" s="239"/>
      <c r="E336" s="276" t="s">
        <v>226</v>
      </c>
      <c r="F336" s="202"/>
      <c r="G336" s="248" t="s">
        <v>246</v>
      </c>
      <c r="H336" s="248"/>
      <c r="I336" s="123"/>
      <c r="J336" s="468">
        <v>200</v>
      </c>
      <c r="L336" s="123"/>
      <c r="M336" s="123"/>
      <c r="N336" s="231"/>
      <c r="O336" s="218" t="s">
        <v>248</v>
      </c>
      <c r="P336" s="127"/>
    </row>
    <row r="337" spans="2:18" ht="13.5">
      <c r="B337" s="236"/>
      <c r="C337" s="192"/>
      <c r="D337" s="239"/>
      <c r="E337" s="276" t="s">
        <v>227</v>
      </c>
      <c r="F337" s="202"/>
      <c r="G337" s="248" t="s">
        <v>246</v>
      </c>
      <c r="H337" s="248"/>
      <c r="I337" s="123"/>
      <c r="J337" s="468">
        <v>180</v>
      </c>
      <c r="L337" s="123"/>
      <c r="M337" s="123"/>
      <c r="N337" s="231"/>
      <c r="O337" s="218"/>
      <c r="P337" s="127"/>
    </row>
    <row r="338" spans="2:18">
      <c r="B338" s="237"/>
      <c r="C338" s="203"/>
      <c r="D338" s="204"/>
      <c r="E338" s="205"/>
      <c r="F338" s="205"/>
      <c r="G338" s="205"/>
      <c r="H338" s="205"/>
      <c r="I338" s="130"/>
      <c r="J338" s="130"/>
      <c r="K338" s="130"/>
      <c r="L338" s="130"/>
      <c r="M338" s="130"/>
      <c r="N338" s="233"/>
      <c r="O338" s="130"/>
      <c r="P338" s="132"/>
    </row>
    <row r="339" spans="2:18">
      <c r="B339" s="148"/>
      <c r="C339" s="192"/>
      <c r="D339" s="201"/>
      <c r="E339" s="202"/>
      <c r="F339" s="202"/>
      <c r="G339" s="202"/>
      <c r="H339" s="202"/>
    </row>
    <row r="340" spans="2:18">
      <c r="B340" s="238"/>
      <c r="C340" s="120"/>
      <c r="D340" s="121"/>
      <c r="E340" s="120"/>
      <c r="F340" s="120"/>
      <c r="G340" s="120"/>
      <c r="H340" s="120"/>
      <c r="I340" s="120"/>
      <c r="J340" s="120"/>
      <c r="K340" s="120"/>
      <c r="L340" s="120"/>
      <c r="M340" s="120"/>
      <c r="N340" s="230"/>
      <c r="O340" s="167"/>
      <c r="P340" s="122"/>
    </row>
    <row r="341" spans="2:18">
      <c r="B341" s="236">
        <v>8</v>
      </c>
      <c r="C341" s="199" t="s">
        <v>212</v>
      </c>
      <c r="D341" s="125"/>
      <c r="E341" s="123"/>
      <c r="F341" s="123"/>
      <c r="G341" s="123"/>
      <c r="H341" s="123"/>
      <c r="I341" s="123"/>
      <c r="J341" s="123"/>
      <c r="K341" s="123"/>
      <c r="L341" s="123"/>
      <c r="M341" s="123"/>
      <c r="N341" s="231"/>
      <c r="O341" s="146"/>
      <c r="P341" s="127"/>
    </row>
    <row r="342" spans="2:18">
      <c r="B342" s="236"/>
      <c r="C342" s="123"/>
      <c r="D342" s="125"/>
      <c r="E342" s="123"/>
      <c r="F342" s="123"/>
      <c r="G342" s="123"/>
      <c r="H342" s="123"/>
      <c r="I342" s="123"/>
      <c r="J342" s="123"/>
      <c r="K342" s="123"/>
      <c r="L342" s="123"/>
      <c r="M342" s="123"/>
      <c r="N342" s="231"/>
      <c r="O342" s="146"/>
      <c r="P342" s="127"/>
    </row>
    <row r="343" spans="2:18">
      <c r="B343" s="236"/>
      <c r="C343" s="123"/>
      <c r="D343" s="140" t="s">
        <v>104</v>
      </c>
      <c r="E343" s="123"/>
      <c r="F343" s="123"/>
      <c r="G343" s="123"/>
      <c r="H343" s="123"/>
      <c r="I343" s="123"/>
      <c r="J343" s="269" t="s">
        <v>7</v>
      </c>
      <c r="K343" s="123"/>
      <c r="L343" s="123"/>
      <c r="M343" s="123"/>
      <c r="N343" s="231"/>
      <c r="O343" s="171" t="s">
        <v>113</v>
      </c>
      <c r="P343" s="127"/>
    </row>
    <row r="344" spans="2:18">
      <c r="B344" s="236"/>
      <c r="C344" s="123"/>
      <c r="D344" s="125"/>
      <c r="E344" s="123" t="s">
        <v>4</v>
      </c>
      <c r="F344" s="123"/>
      <c r="G344" s="123" t="s">
        <v>191</v>
      </c>
      <c r="H344" s="123"/>
      <c r="I344" s="123"/>
      <c r="J344" s="477">
        <v>89</v>
      </c>
      <c r="K344" s="123"/>
      <c r="L344" s="123"/>
      <c r="M344" s="123"/>
      <c r="N344" s="231"/>
      <c r="O344" s="164" t="s">
        <v>106</v>
      </c>
      <c r="P344" s="127"/>
    </row>
    <row r="345" spans="2:18">
      <c r="B345" s="236"/>
      <c r="C345" s="123"/>
      <c r="D345" s="125"/>
      <c r="E345" s="123" t="s">
        <v>3</v>
      </c>
      <c r="F345" s="123"/>
      <c r="G345" s="123" t="s">
        <v>191</v>
      </c>
      <c r="H345" s="123"/>
      <c r="I345" s="123"/>
      <c r="J345" s="477">
        <v>58</v>
      </c>
      <c r="K345" s="123"/>
      <c r="L345" s="123"/>
      <c r="M345" s="123"/>
      <c r="N345" s="231"/>
      <c r="O345" s="164" t="s">
        <v>105</v>
      </c>
      <c r="P345" s="127"/>
    </row>
    <row r="346" spans="2:18">
      <c r="B346" s="236"/>
      <c r="C346" s="123"/>
      <c r="D346" s="125"/>
      <c r="E346" s="123" t="s">
        <v>292</v>
      </c>
      <c r="F346" s="123"/>
      <c r="G346" s="123" t="s">
        <v>191</v>
      </c>
      <c r="H346" s="123"/>
      <c r="I346" s="123"/>
      <c r="J346" s="477">
        <v>0</v>
      </c>
      <c r="K346" s="123"/>
      <c r="L346" s="123"/>
      <c r="M346" s="123"/>
      <c r="N346" s="231"/>
      <c r="O346" s="164"/>
      <c r="P346" s="127"/>
    </row>
    <row r="347" spans="2:18">
      <c r="B347" s="236"/>
      <c r="C347" s="123"/>
      <c r="D347" s="125"/>
      <c r="E347" s="123" t="s">
        <v>0</v>
      </c>
      <c r="F347" s="123"/>
      <c r="G347" s="123" t="s">
        <v>191</v>
      </c>
      <c r="H347" s="123"/>
      <c r="I347" s="123"/>
      <c r="J347" s="477">
        <v>0</v>
      </c>
      <c r="K347" s="123"/>
      <c r="L347" s="123"/>
      <c r="M347" s="123"/>
      <c r="N347" s="231"/>
      <c r="O347" s="146"/>
      <c r="P347" s="127"/>
    </row>
    <row r="348" spans="2:18">
      <c r="B348" s="236"/>
      <c r="C348" s="123"/>
      <c r="D348" s="125"/>
      <c r="E348" s="123" t="s">
        <v>21</v>
      </c>
      <c r="F348" s="123"/>
      <c r="G348" s="123" t="s">
        <v>191</v>
      </c>
      <c r="H348" s="123"/>
      <c r="I348" s="123"/>
      <c r="J348" s="477">
        <v>523</v>
      </c>
      <c r="K348" s="312">
        <f>J348/SUM($J$348:$J$349)</f>
        <v>0.90956521739130436</v>
      </c>
      <c r="L348" s="313"/>
      <c r="M348" s="123"/>
      <c r="N348" s="231"/>
      <c r="O348" s="146"/>
      <c r="P348" s="127"/>
    </row>
    <row r="349" spans="2:18">
      <c r="B349" s="236"/>
      <c r="C349" s="123"/>
      <c r="D349" s="125"/>
      <c r="E349" s="123" t="s">
        <v>23</v>
      </c>
      <c r="F349" s="123"/>
      <c r="G349" s="123" t="s">
        <v>191</v>
      </c>
      <c r="H349" s="123"/>
      <c r="I349" s="123"/>
      <c r="J349" s="477">
        <v>52</v>
      </c>
      <c r="K349" s="312">
        <f>J349/SUM($J$348:$J$349)</f>
        <v>9.0434782608695655E-2</v>
      </c>
      <c r="L349" s="313"/>
      <c r="M349" s="123"/>
      <c r="N349" s="231"/>
      <c r="O349" s="163"/>
      <c r="P349" s="127"/>
      <c r="R349" s="147">
        <f>IF(OR(SUM(K348:K349)=0%,SUM(K348:K349)=100%),0,1)</f>
        <v>0</v>
      </c>
    </row>
    <row r="350" spans="2:18">
      <c r="B350" s="236"/>
      <c r="C350" s="123"/>
      <c r="D350" s="125"/>
      <c r="E350" s="123"/>
      <c r="F350" s="123"/>
      <c r="G350" s="123"/>
      <c r="H350" s="123"/>
      <c r="I350" s="123"/>
      <c r="J350" s="123"/>
      <c r="K350" s="123"/>
      <c r="L350" s="123"/>
      <c r="M350" s="123"/>
      <c r="N350" s="231"/>
      <c r="O350" s="146"/>
      <c r="P350" s="127"/>
    </row>
    <row r="351" spans="2:18">
      <c r="B351" s="236"/>
      <c r="C351" s="123"/>
      <c r="D351" s="125"/>
      <c r="E351" s="123"/>
      <c r="F351" s="123"/>
      <c r="G351" s="123"/>
      <c r="H351" s="123"/>
      <c r="I351" s="123"/>
      <c r="J351" s="269" t="s">
        <v>7</v>
      </c>
      <c r="K351" s="123"/>
      <c r="L351" s="123"/>
      <c r="M351" s="123"/>
      <c r="N351" s="231"/>
      <c r="O351" s="171" t="s">
        <v>114</v>
      </c>
      <c r="P351" s="127"/>
    </row>
    <row r="352" spans="2:18">
      <c r="B352" s="236"/>
      <c r="C352" s="123"/>
      <c r="D352" s="140" t="s">
        <v>95</v>
      </c>
      <c r="E352" s="123"/>
      <c r="F352" s="123"/>
      <c r="G352" s="123" t="s">
        <v>192</v>
      </c>
      <c r="H352" s="123"/>
      <c r="I352" s="123"/>
      <c r="J352" s="478">
        <f>J345/(J344)</f>
        <v>0.651685393258427</v>
      </c>
      <c r="K352" s="123"/>
      <c r="L352" s="141"/>
      <c r="M352" s="123"/>
      <c r="N352" s="231"/>
      <c r="O352" s="146" t="s">
        <v>110</v>
      </c>
      <c r="P352" s="127"/>
    </row>
    <row r="353" spans="2:17">
      <c r="B353" s="237"/>
      <c r="C353" s="130"/>
      <c r="D353" s="131"/>
      <c r="E353" s="130"/>
      <c r="F353" s="130"/>
      <c r="G353" s="130"/>
      <c r="H353" s="130"/>
      <c r="I353" s="130"/>
      <c r="J353" s="130"/>
      <c r="K353" s="130"/>
      <c r="L353" s="130"/>
      <c r="M353" s="130"/>
      <c r="N353" s="233"/>
      <c r="O353" s="166"/>
      <c r="P353" s="132"/>
    </row>
    <row r="354" spans="2:17">
      <c r="B354" s="148"/>
      <c r="O354" s="165"/>
    </row>
    <row r="355" spans="2:17">
      <c r="B355" s="238"/>
      <c r="C355" s="120"/>
      <c r="D355" s="121"/>
      <c r="E355" s="120"/>
      <c r="F355" s="120"/>
      <c r="G355" s="120"/>
      <c r="H355" s="120"/>
      <c r="I355" s="120"/>
      <c r="J355" s="120"/>
      <c r="K355" s="120"/>
      <c r="L355" s="120"/>
      <c r="M355" s="120"/>
      <c r="N355" s="230"/>
      <c r="O355" s="167"/>
      <c r="P355" s="122"/>
    </row>
    <row r="356" spans="2:17">
      <c r="B356" s="236">
        <v>9</v>
      </c>
      <c r="C356" s="199" t="s">
        <v>305</v>
      </c>
      <c r="D356" s="125"/>
      <c r="E356" s="123"/>
      <c r="F356" s="123"/>
      <c r="G356" s="123"/>
      <c r="H356" s="123"/>
      <c r="I356" s="123"/>
      <c r="J356" s="123"/>
      <c r="K356" s="123"/>
      <c r="L356" s="123"/>
      <c r="M356" s="123"/>
      <c r="N356" s="231"/>
      <c r="O356" s="146"/>
      <c r="P356" s="127"/>
    </row>
    <row r="357" spans="2:17">
      <c r="B357" s="236"/>
      <c r="C357" s="123"/>
      <c r="D357" s="125"/>
      <c r="E357" s="123"/>
      <c r="F357" s="123"/>
      <c r="G357" s="123"/>
      <c r="H357" s="123"/>
      <c r="I357" s="123"/>
      <c r="J357" s="123"/>
      <c r="K357" s="123"/>
      <c r="L357" s="123"/>
      <c r="M357" s="123"/>
      <c r="N357" s="231"/>
      <c r="O357" s="146"/>
      <c r="P357" s="127"/>
    </row>
    <row r="358" spans="2:17">
      <c r="B358" s="236"/>
      <c r="C358" s="123"/>
      <c r="D358" s="140" t="s">
        <v>306</v>
      </c>
      <c r="E358" s="123"/>
      <c r="F358" s="123"/>
      <c r="G358" s="123"/>
      <c r="H358" s="123"/>
      <c r="I358" s="123"/>
      <c r="J358" s="269" t="s">
        <v>102</v>
      </c>
      <c r="K358" s="123"/>
      <c r="L358" s="123"/>
      <c r="M358" s="123"/>
      <c r="N358" s="231"/>
      <c r="O358" s="171"/>
      <c r="P358" s="127"/>
    </row>
    <row r="359" spans="2:17" ht="12.75" customHeight="1">
      <c r="B359" s="236"/>
      <c r="C359" s="123"/>
      <c r="D359" s="125"/>
      <c r="E359" s="123" t="s">
        <v>4</v>
      </c>
      <c r="F359" s="123"/>
      <c r="G359" s="123" t="s">
        <v>191</v>
      </c>
      <c r="H359" s="123"/>
      <c r="I359" s="123"/>
      <c r="J359" s="479">
        <v>2</v>
      </c>
      <c r="K359" s="123"/>
      <c r="L359" s="123"/>
      <c r="M359" s="123"/>
      <c r="N359" s="231"/>
      <c r="O359" s="168" t="s">
        <v>307</v>
      </c>
      <c r="P359" s="127"/>
    </row>
    <row r="360" spans="2:17">
      <c r="B360" s="236"/>
      <c r="C360" s="123"/>
      <c r="D360" s="125"/>
      <c r="E360" s="123" t="s">
        <v>3</v>
      </c>
      <c r="F360" s="123"/>
      <c r="G360" s="123" t="s">
        <v>191</v>
      </c>
      <c r="H360" s="123"/>
      <c r="I360" s="123"/>
      <c r="J360" s="480">
        <f>J359*J352</f>
        <v>1.303370786516854</v>
      </c>
      <c r="K360" s="123"/>
      <c r="L360" s="123"/>
      <c r="M360" s="123"/>
      <c r="N360" s="231"/>
      <c r="O360" s="146" t="s">
        <v>221</v>
      </c>
      <c r="P360" s="127"/>
    </row>
    <row r="361" spans="2:17">
      <c r="B361" s="236"/>
      <c r="C361" s="123"/>
      <c r="D361" s="125"/>
      <c r="E361" s="123" t="s">
        <v>291</v>
      </c>
      <c r="F361" s="123"/>
      <c r="G361" s="123" t="s">
        <v>191</v>
      </c>
      <c r="H361" s="123"/>
      <c r="I361" s="123"/>
      <c r="J361" s="479">
        <v>20</v>
      </c>
      <c r="K361" s="123"/>
      <c r="L361" s="123"/>
      <c r="M361" s="123"/>
      <c r="N361" s="231"/>
      <c r="O361" s="146" t="s">
        <v>308</v>
      </c>
      <c r="P361" s="127"/>
    </row>
    <row r="362" spans="2:17">
      <c r="B362" s="236"/>
      <c r="C362" s="123"/>
      <c r="D362" s="125"/>
      <c r="E362" s="123" t="s">
        <v>0</v>
      </c>
      <c r="F362" s="123"/>
      <c r="G362" s="123" t="s">
        <v>191</v>
      </c>
      <c r="H362" s="123"/>
      <c r="I362" s="123"/>
      <c r="J362" s="479">
        <v>5</v>
      </c>
      <c r="K362" s="123"/>
      <c r="L362" s="123"/>
      <c r="M362" s="123"/>
      <c r="N362" s="231"/>
      <c r="O362" s="146" t="s">
        <v>309</v>
      </c>
      <c r="P362" s="127"/>
    </row>
    <row r="363" spans="2:17">
      <c r="B363" s="236"/>
      <c r="C363" s="123"/>
      <c r="D363" s="125"/>
      <c r="E363" s="123" t="s">
        <v>21</v>
      </c>
      <c r="F363" s="123"/>
      <c r="G363" s="123" t="s">
        <v>191</v>
      </c>
      <c r="H363" s="123"/>
      <c r="I363" s="123"/>
      <c r="J363" s="479">
        <v>20</v>
      </c>
      <c r="K363" s="123"/>
      <c r="L363" s="123"/>
      <c r="M363" s="123"/>
      <c r="N363" s="231"/>
      <c r="O363" s="146"/>
      <c r="P363" s="127"/>
    </row>
    <row r="364" spans="2:17">
      <c r="B364" s="236"/>
      <c r="C364" s="123"/>
      <c r="D364" s="125"/>
      <c r="E364" s="123" t="s">
        <v>23</v>
      </c>
      <c r="F364" s="123"/>
      <c r="G364" s="123" t="s">
        <v>191</v>
      </c>
      <c r="H364" s="123"/>
      <c r="I364" s="123"/>
      <c r="J364" s="479">
        <v>5</v>
      </c>
      <c r="K364" s="123"/>
      <c r="L364" s="123"/>
      <c r="M364" s="123"/>
      <c r="N364" s="231"/>
      <c r="O364" s="146"/>
      <c r="P364" s="127"/>
    </row>
    <row r="365" spans="2:17">
      <c r="B365" s="237"/>
      <c r="C365" s="130"/>
      <c r="D365" s="131"/>
      <c r="E365" s="130"/>
      <c r="F365" s="130"/>
      <c r="G365" s="130"/>
      <c r="H365" s="130"/>
      <c r="I365" s="130"/>
      <c r="J365" s="130"/>
      <c r="K365" s="130"/>
      <c r="L365" s="130"/>
      <c r="M365" s="130"/>
      <c r="N365" s="233"/>
      <c r="O365" s="166"/>
      <c r="P365" s="132"/>
    </row>
    <row r="366" spans="2:17">
      <c r="B366" s="148"/>
      <c r="O366" s="165"/>
    </row>
    <row r="367" spans="2:17">
      <c r="B367" s="238"/>
      <c r="C367" s="120"/>
      <c r="D367" s="121"/>
      <c r="E367" s="120"/>
      <c r="F367" s="120"/>
      <c r="G367" s="120"/>
      <c r="H367" s="120"/>
      <c r="I367" s="120"/>
      <c r="J367" s="120"/>
      <c r="K367" s="120"/>
      <c r="L367" s="120"/>
      <c r="M367" s="120"/>
      <c r="N367" s="230"/>
      <c r="O367" s="167"/>
      <c r="P367" s="122"/>
      <c r="Q367" s="161"/>
    </row>
    <row r="368" spans="2:17">
      <c r="B368" s="236">
        <v>10</v>
      </c>
      <c r="C368" s="134" t="s">
        <v>222</v>
      </c>
      <c r="D368" s="125"/>
      <c r="E368" s="123"/>
      <c r="F368" s="123"/>
      <c r="G368" s="123"/>
      <c r="H368" s="123"/>
      <c r="I368" s="123"/>
      <c r="J368" s="123"/>
      <c r="K368" s="123"/>
      <c r="L368" s="123"/>
      <c r="M368" s="123"/>
      <c r="N368" s="231"/>
      <c r="O368" s="146"/>
      <c r="P368" s="127"/>
      <c r="Q368" s="161"/>
    </row>
    <row r="369" spans="2:17">
      <c r="B369" s="236"/>
      <c r="C369" s="123"/>
      <c r="D369" s="125"/>
      <c r="E369" s="123"/>
      <c r="F369" s="123"/>
      <c r="G369" s="123"/>
      <c r="H369" s="123"/>
      <c r="I369" s="123"/>
      <c r="J369" s="295"/>
      <c r="K369" s="123"/>
      <c r="L369" s="123"/>
      <c r="M369" s="123"/>
      <c r="N369" s="231"/>
      <c r="O369" s="146"/>
      <c r="P369" s="127"/>
      <c r="Q369" s="161"/>
    </row>
    <row r="370" spans="2:17">
      <c r="B370" s="236"/>
      <c r="C370" s="123"/>
      <c r="D370" s="140" t="s">
        <v>97</v>
      </c>
      <c r="E370" s="123"/>
      <c r="F370" s="123"/>
      <c r="G370" s="123" t="s">
        <v>192</v>
      </c>
      <c r="H370" s="123"/>
      <c r="I370" s="123"/>
      <c r="J370" s="481">
        <f>1/5000</f>
        <v>2.0000000000000001E-4</v>
      </c>
      <c r="K370" s="142"/>
      <c r="L370" s="142"/>
      <c r="M370" s="123"/>
      <c r="N370" s="231"/>
      <c r="O370" s="168" t="s">
        <v>118</v>
      </c>
      <c r="P370" s="127"/>
      <c r="Q370" s="161"/>
    </row>
    <row r="371" spans="2:17">
      <c r="B371" s="236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231"/>
      <c r="O371" s="169"/>
      <c r="P371" s="127"/>
      <c r="Q371" s="161"/>
    </row>
    <row r="372" spans="2:17">
      <c r="B372" s="236"/>
      <c r="C372" s="123"/>
      <c r="D372" s="140"/>
      <c r="E372" s="123"/>
      <c r="F372" s="123"/>
      <c r="G372" s="123"/>
      <c r="H372" s="123"/>
      <c r="I372" s="123"/>
      <c r="J372" s="269" t="s">
        <v>7</v>
      </c>
      <c r="K372" s="123"/>
      <c r="L372" s="123"/>
      <c r="M372" s="123"/>
      <c r="N372" s="231"/>
      <c r="O372" s="171" t="s">
        <v>115</v>
      </c>
      <c r="P372" s="127"/>
      <c r="Q372" s="161"/>
    </row>
    <row r="373" spans="2:17">
      <c r="B373" s="236"/>
      <c r="C373" s="123"/>
      <c r="D373" s="140" t="s">
        <v>210</v>
      </c>
      <c r="E373" s="123"/>
      <c r="F373" s="123"/>
      <c r="G373" s="123"/>
      <c r="H373" s="123"/>
      <c r="I373" s="123"/>
      <c r="J373" s="482">
        <f>(SUM(J348:J349))/SUM(Inputs!J63:J68)</f>
        <v>1.7780663914529122E-3</v>
      </c>
      <c r="K373" s="123"/>
      <c r="L373" s="123"/>
      <c r="M373" s="123"/>
      <c r="N373" s="231"/>
      <c r="O373" s="146" t="s">
        <v>110</v>
      </c>
      <c r="P373" s="127"/>
      <c r="Q373" s="161"/>
    </row>
    <row r="374" spans="2:17">
      <c r="B374" s="237"/>
      <c r="C374" s="130"/>
      <c r="D374" s="249"/>
      <c r="E374" s="130"/>
      <c r="F374" s="130"/>
      <c r="G374" s="130"/>
      <c r="H374" s="130"/>
      <c r="I374" s="130"/>
      <c r="J374" s="130"/>
      <c r="K374" s="130"/>
      <c r="L374" s="130"/>
      <c r="M374" s="130"/>
      <c r="N374" s="233"/>
      <c r="O374" s="166"/>
      <c r="P374" s="132"/>
      <c r="Q374" s="161"/>
    </row>
    <row r="375" spans="2:17">
      <c r="B375" s="134"/>
      <c r="C375" s="123"/>
      <c r="D375" s="140"/>
      <c r="E375" s="123"/>
      <c r="F375" s="123"/>
      <c r="G375" s="123"/>
      <c r="H375" s="123"/>
      <c r="I375" s="123"/>
      <c r="J375" s="123"/>
      <c r="K375" s="123"/>
      <c r="L375" s="123"/>
      <c r="M375" s="123"/>
      <c r="N375" s="231"/>
      <c r="O375" s="146"/>
      <c r="P375" s="123"/>
      <c r="Q375" s="161"/>
    </row>
    <row r="376" spans="2:17">
      <c r="B376" s="238"/>
      <c r="C376" s="120"/>
      <c r="D376" s="250"/>
      <c r="E376" s="120"/>
      <c r="F376" s="120"/>
      <c r="G376" s="120"/>
      <c r="H376" s="120"/>
      <c r="I376" s="120"/>
      <c r="J376" s="120"/>
      <c r="K376" s="120"/>
      <c r="L376" s="120"/>
      <c r="M376" s="120"/>
      <c r="N376" s="230"/>
      <c r="O376" s="167"/>
      <c r="P376" s="122"/>
      <c r="Q376" s="161"/>
    </row>
    <row r="377" spans="2:17">
      <c r="B377" s="236">
        <v>11</v>
      </c>
      <c r="C377" s="134" t="s">
        <v>211</v>
      </c>
      <c r="D377" s="140"/>
      <c r="E377" s="123"/>
      <c r="F377" s="123"/>
      <c r="G377" s="123"/>
      <c r="H377" s="123"/>
      <c r="I377" s="123"/>
      <c r="J377" s="123"/>
      <c r="K377" s="123"/>
      <c r="L377" s="123"/>
      <c r="M377" s="123"/>
      <c r="N377" s="231"/>
      <c r="O377" s="146"/>
      <c r="P377" s="127"/>
    </row>
    <row r="378" spans="2:17">
      <c r="B378" s="236"/>
      <c r="C378" s="123"/>
      <c r="D378" s="140"/>
      <c r="E378" s="123"/>
      <c r="F378" s="123"/>
      <c r="G378" s="123"/>
      <c r="H378" s="123"/>
      <c r="I378" s="123"/>
      <c r="J378" s="123"/>
      <c r="K378" s="123"/>
      <c r="L378" s="123"/>
      <c r="M378" s="123"/>
      <c r="N378" s="231"/>
      <c r="O378" s="146"/>
      <c r="P378" s="127"/>
    </row>
    <row r="379" spans="2:17">
      <c r="B379" s="236"/>
      <c r="C379" s="123"/>
      <c r="D379" s="140" t="s">
        <v>287</v>
      </c>
      <c r="E379" s="123"/>
      <c r="F379" s="123"/>
      <c r="G379" s="123"/>
      <c r="H379" s="123"/>
      <c r="I379" s="123"/>
      <c r="J379" s="135">
        <v>2014</v>
      </c>
      <c r="K379" s="123"/>
      <c r="L379" s="123"/>
      <c r="M379" s="123"/>
      <c r="N379" s="231"/>
      <c r="O379" s="146"/>
      <c r="P379" s="127"/>
    </row>
    <row r="380" spans="2:17">
      <c r="B380" s="236"/>
      <c r="C380" s="123"/>
      <c r="D380" s="140"/>
      <c r="E380" s="123" t="s">
        <v>4</v>
      </c>
      <c r="F380" s="123"/>
      <c r="G380" s="123"/>
      <c r="H380" s="123"/>
      <c r="I380" s="123"/>
      <c r="J380" s="459">
        <f>SUM(J438:J443)</f>
        <v>89</v>
      </c>
      <c r="N380" s="118"/>
      <c r="O380" s="146"/>
      <c r="P380" s="127"/>
    </row>
    <row r="381" spans="2:17">
      <c r="B381" s="236"/>
      <c r="C381" s="123"/>
      <c r="D381" s="140"/>
      <c r="E381" s="123" t="s">
        <v>3</v>
      </c>
      <c r="F381" s="123"/>
      <c r="G381" s="123"/>
      <c r="H381" s="123"/>
      <c r="I381" s="123"/>
      <c r="J381" s="459">
        <f>SUM(K438:K443)</f>
        <v>58</v>
      </c>
      <c r="K381" s="123"/>
      <c r="L381" s="123"/>
      <c r="M381" s="123"/>
      <c r="N381" s="123"/>
      <c r="O381" s="146"/>
      <c r="P381" s="127"/>
    </row>
    <row r="382" spans="2:17" ht="13.5" customHeight="1">
      <c r="B382" s="236"/>
      <c r="C382" s="123"/>
      <c r="D382" s="140"/>
      <c r="E382" s="123" t="s">
        <v>0</v>
      </c>
      <c r="F382" s="123"/>
      <c r="G382" s="123"/>
      <c r="H382" s="123"/>
      <c r="I382" s="123"/>
      <c r="J382" s="142">
        <f>SUM(L438:L443)</f>
        <v>0</v>
      </c>
      <c r="K382" s="123"/>
      <c r="L382" s="123"/>
      <c r="M382" s="123"/>
      <c r="N382" s="123"/>
      <c r="O382" s="146"/>
      <c r="P382" s="127"/>
    </row>
    <row r="383" spans="2:17" ht="13.5" customHeight="1">
      <c r="B383" s="236"/>
      <c r="C383" s="123"/>
      <c r="D383" s="140"/>
      <c r="E383" s="123"/>
      <c r="F383" s="123"/>
      <c r="G383" s="123"/>
      <c r="H383" s="123"/>
      <c r="I383" s="123"/>
      <c r="J383" s="123"/>
      <c r="K383" s="123"/>
      <c r="L383" s="123"/>
      <c r="M383" s="123"/>
      <c r="N383" s="231"/>
      <c r="O383" s="146"/>
      <c r="P383" s="127"/>
    </row>
    <row r="384" spans="2:17" ht="13.5" customHeight="1">
      <c r="B384" s="236"/>
      <c r="C384" s="123"/>
      <c r="D384" s="140" t="s">
        <v>288</v>
      </c>
      <c r="E384" s="123"/>
      <c r="F384" s="123"/>
      <c r="G384" s="123"/>
      <c r="H384" s="123"/>
      <c r="I384" s="123"/>
      <c r="J384" s="123"/>
      <c r="K384" s="123"/>
      <c r="L384" s="123"/>
      <c r="M384" s="123"/>
      <c r="N384" s="231"/>
      <c r="O384" s="146"/>
      <c r="P384" s="127"/>
    </row>
    <row r="385" spans="2:16" ht="13.5" customHeight="1">
      <c r="B385" s="236"/>
      <c r="C385" s="123"/>
      <c r="D385" s="140"/>
      <c r="E385" s="123" t="s">
        <v>4</v>
      </c>
      <c r="F385" s="123"/>
      <c r="G385" s="123"/>
      <c r="H385" s="123"/>
      <c r="I385" s="123"/>
      <c r="J385" s="458">
        <v>700</v>
      </c>
      <c r="K385" s="123"/>
      <c r="L385" s="123"/>
      <c r="M385" s="123"/>
      <c r="N385" s="231"/>
      <c r="O385" s="164" t="s">
        <v>290</v>
      </c>
      <c r="P385" s="127"/>
    </row>
    <row r="386" spans="2:16" ht="13.5" customHeight="1">
      <c r="B386" s="236"/>
      <c r="C386" s="123"/>
      <c r="D386" s="140"/>
      <c r="E386" s="123" t="s">
        <v>3</v>
      </c>
      <c r="F386" s="123"/>
      <c r="G386" s="123"/>
      <c r="H386" s="123"/>
      <c r="I386" s="123"/>
      <c r="J386" s="458">
        <v>4190</v>
      </c>
      <c r="K386" s="123"/>
      <c r="L386" s="123"/>
      <c r="M386" s="123"/>
      <c r="N386" s="231"/>
      <c r="O386" s="146"/>
      <c r="P386" s="127"/>
    </row>
    <row r="387" spans="2:16" ht="13.5" customHeight="1">
      <c r="B387" s="236"/>
      <c r="C387" s="123"/>
      <c r="D387" s="140"/>
      <c r="E387" s="123" t="s">
        <v>0</v>
      </c>
      <c r="F387" s="123"/>
      <c r="G387" s="123"/>
      <c r="H387" s="123"/>
      <c r="I387" s="123"/>
      <c r="J387" s="458">
        <v>10</v>
      </c>
      <c r="K387" s="123"/>
      <c r="L387" s="123"/>
      <c r="M387" s="123"/>
      <c r="N387" s="231"/>
      <c r="O387" s="146"/>
      <c r="P387" s="127"/>
    </row>
    <row r="388" spans="2:16" ht="13.5" customHeight="1">
      <c r="B388" s="236"/>
      <c r="C388" s="123"/>
      <c r="D388" s="140"/>
      <c r="E388" s="123"/>
      <c r="F388" s="123"/>
      <c r="G388" s="123"/>
      <c r="H388" s="123"/>
      <c r="I388" s="123"/>
      <c r="J388" s="123"/>
      <c r="K388" s="123"/>
      <c r="L388" s="123"/>
      <c r="M388" s="123"/>
      <c r="N388" s="231"/>
      <c r="O388" s="146"/>
      <c r="P388" s="127"/>
    </row>
    <row r="389" spans="2:16" ht="13.5" customHeight="1">
      <c r="B389" s="236"/>
      <c r="C389" s="123"/>
      <c r="D389" s="140" t="s">
        <v>289</v>
      </c>
      <c r="E389" s="123"/>
      <c r="F389" s="123"/>
      <c r="G389" s="123"/>
      <c r="H389" s="123"/>
      <c r="I389" s="123"/>
      <c r="J389" s="123"/>
      <c r="K389" s="123"/>
      <c r="L389" s="123"/>
      <c r="M389" s="123"/>
      <c r="N389" s="231"/>
      <c r="O389" s="146"/>
      <c r="P389" s="127"/>
    </row>
    <row r="390" spans="2:16" ht="13.5" customHeight="1">
      <c r="B390" s="236"/>
      <c r="C390" s="123"/>
      <c r="D390" s="140"/>
      <c r="E390" s="123" t="s">
        <v>4</v>
      </c>
      <c r="F390" s="123"/>
      <c r="G390" s="123"/>
      <c r="H390" s="123"/>
      <c r="I390" s="123"/>
      <c r="J390" s="459">
        <f>J380+J385</f>
        <v>789</v>
      </c>
      <c r="K390" s="123"/>
      <c r="L390" s="123"/>
      <c r="M390" s="123"/>
      <c r="N390" s="231"/>
      <c r="O390" s="146"/>
      <c r="P390" s="127"/>
    </row>
    <row r="391" spans="2:16" ht="13.5" customHeight="1">
      <c r="B391" s="236"/>
      <c r="C391" s="123"/>
      <c r="D391" s="140"/>
      <c r="E391" s="123" t="s">
        <v>3</v>
      </c>
      <c r="F391" s="123"/>
      <c r="G391" s="123"/>
      <c r="H391" s="123"/>
      <c r="I391" s="123"/>
      <c r="J391" s="459">
        <f t="shared" ref="J391:J392" si="4">J381+J386</f>
        <v>4248</v>
      </c>
      <c r="K391" s="123"/>
      <c r="L391" s="123"/>
      <c r="M391" s="123"/>
      <c r="N391" s="231"/>
      <c r="O391" s="146"/>
      <c r="P391" s="127"/>
    </row>
    <row r="392" spans="2:16" ht="13.5" customHeight="1">
      <c r="B392" s="236"/>
      <c r="C392" s="123"/>
      <c r="D392" s="140"/>
      <c r="E392" s="123" t="s">
        <v>0</v>
      </c>
      <c r="F392" s="123"/>
      <c r="G392" s="123"/>
      <c r="H392" s="123"/>
      <c r="I392" s="123"/>
      <c r="J392" s="459">
        <f t="shared" si="4"/>
        <v>10</v>
      </c>
      <c r="K392" s="123"/>
      <c r="L392" s="123"/>
      <c r="M392" s="123"/>
      <c r="N392" s="231"/>
      <c r="O392" s="146"/>
      <c r="P392" s="127"/>
    </row>
    <row r="393" spans="2:16" ht="13.5" customHeight="1">
      <c r="B393" s="236"/>
      <c r="C393" s="123"/>
      <c r="D393" s="140"/>
      <c r="E393" s="123"/>
      <c r="F393" s="123"/>
      <c r="G393" s="123"/>
      <c r="H393" s="123"/>
      <c r="I393" s="123"/>
      <c r="J393" s="123"/>
      <c r="K393" s="123"/>
      <c r="L393" s="123"/>
      <c r="M393" s="123"/>
      <c r="N393" s="231"/>
      <c r="O393" s="146"/>
      <c r="P393" s="127"/>
    </row>
    <row r="394" spans="2:16" ht="13.5" customHeight="1">
      <c r="B394" s="236"/>
      <c r="C394" s="123"/>
      <c r="D394" s="140"/>
      <c r="E394" s="123"/>
      <c r="F394" s="123"/>
      <c r="G394" s="123"/>
      <c r="H394" s="123"/>
      <c r="I394" s="123"/>
      <c r="J394" s="123"/>
      <c r="K394" s="123"/>
      <c r="L394" s="123"/>
      <c r="M394" s="123"/>
      <c r="N394" s="231"/>
      <c r="O394" s="146"/>
      <c r="P394" s="127"/>
    </row>
    <row r="395" spans="2:16" ht="25.5">
      <c r="B395" s="236"/>
      <c r="C395" s="123"/>
      <c r="D395" s="140" t="s">
        <v>8</v>
      </c>
      <c r="E395" s="123"/>
      <c r="F395" s="123"/>
      <c r="G395" s="123"/>
      <c r="H395" s="123"/>
      <c r="I395" s="123"/>
      <c r="J395" s="135" t="s">
        <v>285</v>
      </c>
      <c r="K395" s="135" t="s">
        <v>286</v>
      </c>
      <c r="L395" s="123"/>
      <c r="M395" s="123"/>
      <c r="N395" s="231"/>
      <c r="O395" s="171" t="s">
        <v>116</v>
      </c>
      <c r="P395" s="127"/>
    </row>
    <row r="396" spans="2:16" ht="13.5" customHeight="1">
      <c r="B396" s="236"/>
      <c r="C396" s="123"/>
      <c r="D396" s="125"/>
      <c r="E396" s="123" t="s">
        <v>4</v>
      </c>
      <c r="F396" s="123"/>
      <c r="G396" s="123"/>
      <c r="H396" s="123"/>
      <c r="I396" s="123"/>
      <c r="J396" s="483">
        <v>20</v>
      </c>
      <c r="K396" s="484">
        <f>J396/J390</f>
        <v>2.5348542458808618E-2</v>
      </c>
      <c r="L396" s="123"/>
      <c r="M396" s="123"/>
      <c r="N396" s="231"/>
      <c r="O396" s="164" t="s">
        <v>284</v>
      </c>
      <c r="P396" s="127"/>
    </row>
    <row r="397" spans="2:16" ht="13.5" customHeight="1">
      <c r="B397" s="236"/>
      <c r="C397" s="123"/>
      <c r="D397" s="125"/>
      <c r="E397" s="123" t="s">
        <v>3</v>
      </c>
      <c r="F397" s="123"/>
      <c r="G397" s="123"/>
      <c r="H397" s="123"/>
      <c r="I397" s="123"/>
      <c r="J397" s="483">
        <v>62</v>
      </c>
      <c r="K397" s="484">
        <f>J397/J391</f>
        <v>1.4595103578154425E-2</v>
      </c>
      <c r="L397" s="123"/>
      <c r="M397" s="123"/>
      <c r="N397" s="231"/>
      <c r="O397" s="164" t="s">
        <v>284</v>
      </c>
      <c r="P397" s="127"/>
    </row>
    <row r="398" spans="2:16" ht="13.5" customHeight="1">
      <c r="B398" s="236"/>
      <c r="C398" s="123"/>
      <c r="D398" s="125"/>
      <c r="E398" s="123" t="s">
        <v>292</v>
      </c>
      <c r="F398" s="123"/>
      <c r="G398" s="123"/>
      <c r="H398" s="123"/>
      <c r="I398" s="123"/>
      <c r="J398" s="485"/>
      <c r="K398" s="486">
        <v>2.5000000000000001E-2</v>
      </c>
      <c r="L398" s="123"/>
      <c r="M398" s="123"/>
      <c r="N398" s="231"/>
      <c r="O398" s="164"/>
      <c r="P398" s="127"/>
    </row>
    <row r="399" spans="2:16" ht="13.5" customHeight="1">
      <c r="B399" s="236"/>
      <c r="C399" s="123"/>
      <c r="D399" s="125"/>
      <c r="E399" s="123" t="s">
        <v>0</v>
      </c>
      <c r="F399" s="123"/>
      <c r="G399" s="123"/>
      <c r="H399" s="123"/>
      <c r="I399" s="123"/>
      <c r="J399" s="483">
        <v>1</v>
      </c>
      <c r="K399" s="484">
        <f>J399/J392</f>
        <v>0.1</v>
      </c>
      <c r="L399" s="123"/>
      <c r="M399" s="123"/>
      <c r="N399" s="231"/>
      <c r="O399" s="164" t="s">
        <v>109</v>
      </c>
      <c r="P399" s="127"/>
    </row>
    <row r="400" spans="2:16" ht="13.5" customHeight="1">
      <c r="B400" s="236"/>
      <c r="C400" s="123"/>
      <c r="D400" s="125"/>
      <c r="E400" s="123" t="s">
        <v>21</v>
      </c>
      <c r="F400" s="123"/>
      <c r="G400" s="123"/>
      <c r="H400" s="123"/>
      <c r="I400" s="123"/>
      <c r="J400" s="487">
        <v>0</v>
      </c>
      <c r="K400" s="486">
        <v>0</v>
      </c>
      <c r="L400" s="123"/>
      <c r="M400" s="123"/>
      <c r="N400" s="231"/>
      <c r="O400" s="163"/>
      <c r="P400" s="127"/>
    </row>
    <row r="401" spans="2:16" ht="13.5" customHeight="1">
      <c r="B401" s="236"/>
      <c r="C401" s="123"/>
      <c r="D401" s="125"/>
      <c r="E401" s="123" t="s">
        <v>23</v>
      </c>
      <c r="F401" s="123"/>
      <c r="G401" s="123"/>
      <c r="H401" s="123"/>
      <c r="I401" s="123"/>
      <c r="J401" s="487">
        <v>0</v>
      </c>
      <c r="K401" s="486">
        <v>0</v>
      </c>
      <c r="L401" s="123"/>
      <c r="M401" s="123"/>
      <c r="N401" s="231"/>
      <c r="O401" s="146"/>
      <c r="P401" s="127"/>
    </row>
    <row r="402" spans="2:16" ht="13.5" customHeight="1">
      <c r="B402" s="237"/>
      <c r="C402" s="130"/>
      <c r="D402" s="131"/>
      <c r="E402" s="130"/>
      <c r="F402" s="130"/>
      <c r="G402" s="130"/>
      <c r="H402" s="130"/>
      <c r="I402" s="130"/>
      <c r="J402" s="130"/>
      <c r="K402" s="130"/>
      <c r="L402" s="130"/>
      <c r="M402" s="130"/>
      <c r="N402" s="233"/>
      <c r="O402" s="166"/>
      <c r="P402" s="132"/>
    </row>
    <row r="403" spans="2:16" ht="13.5" customHeight="1">
      <c r="B403" s="148"/>
      <c r="O403" s="165"/>
    </row>
    <row r="404" spans="2:16">
      <c r="B404" s="238"/>
      <c r="C404" s="120"/>
      <c r="D404" s="121"/>
      <c r="E404" s="120"/>
      <c r="F404" s="120"/>
      <c r="G404" s="120"/>
      <c r="H404" s="120"/>
      <c r="I404" s="120"/>
      <c r="J404" s="120"/>
      <c r="K404" s="120"/>
      <c r="L404" s="120"/>
      <c r="M404" s="120"/>
      <c r="N404" s="230"/>
      <c r="O404" s="167"/>
      <c r="P404" s="122"/>
    </row>
    <row r="405" spans="2:16">
      <c r="B405" s="236">
        <v>12</v>
      </c>
      <c r="C405" s="134" t="s">
        <v>255</v>
      </c>
      <c r="D405" s="125"/>
      <c r="E405" s="123"/>
      <c r="F405" s="123"/>
      <c r="G405" s="123"/>
      <c r="H405" s="123"/>
      <c r="I405" s="123"/>
      <c r="J405" s="123"/>
      <c r="K405" s="123"/>
      <c r="L405" s="123"/>
      <c r="M405" s="123"/>
      <c r="N405" s="231"/>
      <c r="O405" s="146"/>
      <c r="P405" s="127"/>
    </row>
    <row r="406" spans="2:16">
      <c r="B406" s="236"/>
      <c r="C406" s="134"/>
      <c r="D406" s="125"/>
      <c r="E406" s="123"/>
      <c r="F406" s="123"/>
      <c r="G406" s="123"/>
      <c r="H406" s="123"/>
      <c r="I406" s="123"/>
      <c r="J406" s="123"/>
      <c r="K406" s="123"/>
      <c r="L406" s="123"/>
      <c r="M406" s="123"/>
      <c r="N406" s="231"/>
      <c r="O406" s="146"/>
      <c r="P406" s="127"/>
    </row>
    <row r="407" spans="2:16">
      <c r="B407" s="236"/>
      <c r="C407" s="134"/>
      <c r="D407" s="134" t="s">
        <v>310</v>
      </c>
      <c r="E407" s="123"/>
      <c r="F407" s="123"/>
      <c r="G407" s="123"/>
      <c r="H407" s="123"/>
      <c r="I407" s="123"/>
      <c r="J407" s="269" t="s">
        <v>102</v>
      </c>
      <c r="K407" s="123"/>
      <c r="L407" s="123"/>
      <c r="M407" s="123"/>
      <c r="N407" s="231"/>
      <c r="O407" s="146"/>
      <c r="P407" s="127"/>
    </row>
    <row r="408" spans="2:16">
      <c r="B408" s="236"/>
      <c r="C408" s="134"/>
      <c r="D408" s="125"/>
      <c r="E408" s="123" t="s">
        <v>253</v>
      </c>
      <c r="F408" s="123"/>
      <c r="G408" s="123"/>
      <c r="H408" s="123"/>
      <c r="I408" s="123"/>
      <c r="J408" s="487">
        <v>300</v>
      </c>
      <c r="K408" s="123"/>
      <c r="L408" s="123"/>
      <c r="M408" s="123"/>
      <c r="N408" s="231"/>
      <c r="O408" s="146"/>
      <c r="P408" s="127"/>
    </row>
    <row r="409" spans="2:16">
      <c r="B409" s="236"/>
      <c r="C409" s="134"/>
      <c r="D409" s="125"/>
      <c r="E409" s="123" t="s">
        <v>249</v>
      </c>
      <c r="F409" s="123"/>
      <c r="G409" s="123"/>
      <c r="H409" s="123"/>
      <c r="I409" s="123"/>
      <c r="J409" s="488"/>
      <c r="K409" s="123"/>
      <c r="L409" s="123"/>
      <c r="M409" s="123"/>
      <c r="N409" s="231"/>
      <c r="O409" s="146"/>
      <c r="P409" s="127"/>
    </row>
    <row r="410" spans="2:16">
      <c r="B410" s="236"/>
      <c r="C410" s="134"/>
      <c r="D410" s="125"/>
      <c r="E410" s="123" t="s">
        <v>251</v>
      </c>
      <c r="F410" s="123"/>
      <c r="G410" s="123"/>
      <c r="H410" s="123"/>
      <c r="I410" s="123"/>
      <c r="J410" s="489"/>
      <c r="K410" s="123"/>
      <c r="L410" s="123"/>
      <c r="M410" s="123"/>
      <c r="N410" s="231"/>
      <c r="O410" s="146"/>
      <c r="P410" s="127"/>
    </row>
    <row r="411" spans="2:16">
      <c r="B411" s="236"/>
      <c r="C411" s="134"/>
      <c r="D411" s="125"/>
      <c r="E411" s="123" t="s">
        <v>250</v>
      </c>
      <c r="F411" s="123"/>
      <c r="G411" s="123"/>
      <c r="H411" s="123"/>
      <c r="I411" s="123"/>
      <c r="J411" s="490"/>
      <c r="K411" s="123"/>
      <c r="L411" s="123"/>
      <c r="M411" s="123"/>
      <c r="N411" s="231"/>
      <c r="O411" s="146"/>
      <c r="P411" s="127"/>
    </row>
    <row r="412" spans="2:16">
      <c r="B412" s="236"/>
      <c r="C412" s="134"/>
      <c r="D412" s="125"/>
      <c r="E412" s="123" t="s">
        <v>311</v>
      </c>
      <c r="F412" s="123"/>
      <c r="G412" s="123"/>
      <c r="H412" s="123"/>
      <c r="I412" s="123"/>
      <c r="J412" s="491"/>
      <c r="K412" s="123"/>
      <c r="L412" s="123"/>
      <c r="M412" s="123"/>
      <c r="N412" s="231"/>
      <c r="O412" s="146"/>
      <c r="P412" s="127"/>
    </row>
    <row r="413" spans="2:16">
      <c r="B413" s="236"/>
      <c r="C413" s="134"/>
      <c r="D413" s="125"/>
      <c r="E413" s="123"/>
      <c r="F413" s="123"/>
      <c r="G413" s="123"/>
      <c r="H413" s="123"/>
      <c r="I413" s="123"/>
      <c r="J413" s="123"/>
      <c r="K413" s="123"/>
      <c r="L413" s="123"/>
      <c r="M413" s="123"/>
      <c r="N413" s="231"/>
      <c r="O413" s="146"/>
      <c r="P413" s="127"/>
    </row>
    <row r="414" spans="2:16">
      <c r="B414" s="124"/>
      <c r="C414" s="123"/>
      <c r="D414" s="125"/>
      <c r="E414" s="123" t="s">
        <v>254</v>
      </c>
      <c r="F414" s="123"/>
      <c r="G414" s="123"/>
      <c r="H414" s="123"/>
      <c r="I414" s="123"/>
      <c r="J414" s="269" t="s">
        <v>102</v>
      </c>
      <c r="K414" s="123"/>
      <c r="L414" s="123"/>
      <c r="M414" s="123"/>
      <c r="N414" s="231"/>
      <c r="O414" s="123"/>
      <c r="P414" s="127"/>
    </row>
    <row r="415" spans="2:16">
      <c r="B415" s="236"/>
      <c r="C415" s="134"/>
      <c r="D415" s="125"/>
      <c r="E415" s="281" t="s">
        <v>3</v>
      </c>
      <c r="F415" s="123"/>
      <c r="G415" s="123"/>
      <c r="H415" s="123"/>
      <c r="I415" s="123"/>
      <c r="J415" s="492">
        <f>J408*0.3/10</f>
        <v>9</v>
      </c>
      <c r="K415" s="123"/>
      <c r="L415" s="123"/>
      <c r="M415" s="123"/>
      <c r="N415" s="231"/>
      <c r="O415" s="146"/>
      <c r="P415" s="127"/>
    </row>
    <row r="416" spans="2:16">
      <c r="B416" s="236"/>
      <c r="C416" s="134"/>
      <c r="D416" s="125"/>
      <c r="E416" s="281" t="s">
        <v>4</v>
      </c>
      <c r="F416" s="123"/>
      <c r="G416" s="123"/>
      <c r="H416" s="123"/>
      <c r="I416" s="123"/>
      <c r="J416" s="492">
        <f>J408*0.1/10</f>
        <v>3</v>
      </c>
      <c r="K416" s="123"/>
      <c r="L416" s="123"/>
      <c r="M416" s="123"/>
      <c r="N416" s="231"/>
      <c r="O416" s="146"/>
      <c r="P416" s="127"/>
    </row>
    <row r="417" spans="2:18">
      <c r="B417" s="236"/>
      <c r="C417" s="134"/>
      <c r="D417" s="125"/>
      <c r="E417" s="281" t="s">
        <v>302</v>
      </c>
      <c r="F417" s="123"/>
      <c r="G417" s="123"/>
      <c r="H417" s="123"/>
      <c r="I417" s="123"/>
      <c r="J417" s="492">
        <f>J408*0.6/10</f>
        <v>18</v>
      </c>
      <c r="K417" s="123"/>
      <c r="L417" s="123"/>
      <c r="M417" s="123"/>
      <c r="N417" s="231"/>
      <c r="O417" s="146"/>
      <c r="P417" s="127"/>
    </row>
    <row r="418" spans="2:18">
      <c r="B418" s="236"/>
      <c r="C418" s="134"/>
      <c r="D418" s="125"/>
      <c r="E418" s="281" t="s">
        <v>303</v>
      </c>
      <c r="F418" s="123"/>
      <c r="G418" s="123"/>
      <c r="H418" s="123"/>
      <c r="I418" s="123"/>
      <c r="J418" s="493">
        <f>J408/1.5</f>
        <v>200</v>
      </c>
      <c r="K418" s="123"/>
      <c r="L418" s="123"/>
      <c r="M418" s="123"/>
      <c r="N418" s="231"/>
      <c r="O418" s="146"/>
      <c r="P418" s="127"/>
    </row>
    <row r="419" spans="2:18">
      <c r="B419" s="236"/>
      <c r="C419" s="134"/>
      <c r="D419" s="125"/>
      <c r="E419" s="281" t="s">
        <v>304</v>
      </c>
      <c r="F419" s="123"/>
      <c r="G419" s="123"/>
      <c r="H419" s="123"/>
      <c r="I419" s="123"/>
      <c r="J419" s="492">
        <f>J418*0.06</f>
        <v>12</v>
      </c>
      <c r="K419" s="123"/>
      <c r="L419" s="123"/>
      <c r="M419" s="123"/>
      <c r="N419" s="231"/>
      <c r="O419" s="146"/>
      <c r="P419" s="127"/>
    </row>
    <row r="420" spans="2:18">
      <c r="B420" s="236"/>
      <c r="C420" s="134"/>
      <c r="D420" s="125"/>
      <c r="E420" s="281"/>
      <c r="F420" s="123"/>
      <c r="G420" s="123"/>
      <c r="H420" s="123"/>
      <c r="I420" s="123"/>
      <c r="J420" s="142"/>
      <c r="K420" s="123"/>
      <c r="L420" s="123"/>
      <c r="M420" s="123"/>
      <c r="N420" s="231"/>
      <c r="O420" s="146"/>
      <c r="P420" s="127"/>
    </row>
    <row r="421" spans="2:18">
      <c r="B421" s="236"/>
      <c r="C421" s="134"/>
      <c r="D421" s="140" t="s">
        <v>312</v>
      </c>
      <c r="E421" s="281"/>
      <c r="F421" s="123"/>
      <c r="G421" s="123"/>
      <c r="H421" s="123"/>
      <c r="I421" s="123"/>
      <c r="J421" s="123"/>
      <c r="K421" s="123"/>
      <c r="L421" s="123"/>
      <c r="M421" s="123"/>
      <c r="N421" s="231"/>
      <c r="O421" s="146"/>
      <c r="P421" s="127"/>
    </row>
    <row r="422" spans="2:18">
      <c r="B422" s="236"/>
      <c r="C422" s="134"/>
      <c r="D422" s="125"/>
      <c r="E422" s="123" t="s">
        <v>313</v>
      </c>
      <c r="F422" s="123"/>
      <c r="G422" s="123"/>
      <c r="H422" s="123"/>
      <c r="I422" s="123"/>
      <c r="J422" s="487">
        <v>100</v>
      </c>
      <c r="K422" s="123"/>
      <c r="L422" s="123"/>
      <c r="M422" s="123"/>
      <c r="N422" s="231"/>
      <c r="O422" s="146"/>
      <c r="P422" s="127"/>
    </row>
    <row r="423" spans="2:18">
      <c r="B423" s="236"/>
      <c r="C423" s="134"/>
      <c r="D423" s="125"/>
      <c r="E423" s="123" t="s">
        <v>314</v>
      </c>
      <c r="F423" s="123"/>
      <c r="G423" s="123"/>
      <c r="H423" s="123"/>
      <c r="I423" s="123"/>
      <c r="J423" s="487">
        <v>1.5</v>
      </c>
      <c r="K423" s="123"/>
      <c r="L423" s="123"/>
      <c r="M423" s="123"/>
      <c r="N423" s="231"/>
      <c r="O423" s="146"/>
      <c r="P423" s="127"/>
    </row>
    <row r="424" spans="2:18">
      <c r="B424" s="236"/>
      <c r="C424" s="134"/>
      <c r="D424" s="125"/>
      <c r="E424" s="123" t="s">
        <v>315</v>
      </c>
      <c r="F424" s="123"/>
      <c r="G424" s="123"/>
      <c r="H424" s="123"/>
      <c r="I424" s="123"/>
      <c r="J424" s="480">
        <f>J422/J423</f>
        <v>66.666666666666671</v>
      </c>
      <c r="K424" s="123"/>
      <c r="L424" s="123"/>
      <c r="M424" s="123"/>
      <c r="N424" s="231"/>
      <c r="O424" s="146"/>
      <c r="P424" s="127"/>
    </row>
    <row r="425" spans="2:18">
      <c r="B425" s="236"/>
      <c r="C425" s="134"/>
      <c r="D425" s="125"/>
      <c r="E425" s="281"/>
      <c r="F425" s="123"/>
      <c r="G425" s="123"/>
      <c r="H425" s="123"/>
      <c r="I425" s="123"/>
      <c r="J425" s="142"/>
      <c r="K425" s="123"/>
      <c r="L425" s="123"/>
      <c r="M425" s="123"/>
      <c r="N425" s="231"/>
      <c r="O425" s="146"/>
      <c r="P425" s="127"/>
    </row>
    <row r="426" spans="2:18">
      <c r="B426" s="236"/>
      <c r="C426" s="134"/>
      <c r="D426" s="140" t="s">
        <v>316</v>
      </c>
      <c r="E426" s="226"/>
      <c r="F426" s="123"/>
      <c r="G426" s="123"/>
      <c r="H426" s="123"/>
      <c r="I426" s="123"/>
      <c r="J426" s="269" t="s">
        <v>317</v>
      </c>
      <c r="K426" s="269" t="s">
        <v>318</v>
      </c>
      <c r="L426" s="123"/>
      <c r="M426" s="123"/>
      <c r="N426" s="231"/>
      <c r="O426" s="146"/>
      <c r="P426" s="127"/>
    </row>
    <row r="427" spans="2:18">
      <c r="B427" s="236"/>
      <c r="C427" s="134"/>
      <c r="D427" s="125"/>
      <c r="E427" s="281">
        <v>2015</v>
      </c>
      <c r="F427" s="123"/>
      <c r="G427" s="123"/>
      <c r="H427" s="123"/>
      <c r="I427" s="123"/>
      <c r="J427" s="494">
        <v>0.1</v>
      </c>
      <c r="K427" s="494">
        <v>0</v>
      </c>
      <c r="L427" s="123"/>
      <c r="M427" s="123"/>
      <c r="N427" s="231"/>
      <c r="O427" s="146"/>
      <c r="P427" s="127"/>
    </row>
    <row r="428" spans="2:18">
      <c r="B428" s="236"/>
      <c r="C428" s="134"/>
      <c r="D428" s="125"/>
      <c r="E428" s="281">
        <v>2016</v>
      </c>
      <c r="F428" s="123"/>
      <c r="G428" s="123"/>
      <c r="H428" s="123"/>
      <c r="I428" s="123"/>
      <c r="J428" s="494">
        <v>0.8</v>
      </c>
      <c r="K428" s="494">
        <v>0.9</v>
      </c>
      <c r="L428" s="123"/>
      <c r="M428" s="123"/>
      <c r="N428" s="231"/>
      <c r="O428" s="146"/>
      <c r="P428" s="127"/>
    </row>
    <row r="429" spans="2:18">
      <c r="B429" s="236"/>
      <c r="C429" s="134"/>
      <c r="D429" s="125"/>
      <c r="E429" s="281">
        <v>2017</v>
      </c>
      <c r="F429" s="123"/>
      <c r="G429" s="123"/>
      <c r="H429" s="123"/>
      <c r="I429" s="123"/>
      <c r="J429" s="494">
        <v>0.1</v>
      </c>
      <c r="K429" s="494">
        <v>0.1</v>
      </c>
      <c r="L429" s="123"/>
      <c r="M429" s="123"/>
      <c r="N429" s="231"/>
      <c r="O429" s="146"/>
      <c r="P429" s="127"/>
    </row>
    <row r="430" spans="2:18">
      <c r="B430" s="236"/>
      <c r="C430" s="134"/>
      <c r="D430" s="125"/>
      <c r="E430" s="281">
        <v>2018</v>
      </c>
      <c r="F430" s="123"/>
      <c r="G430" s="123"/>
      <c r="H430" s="123"/>
      <c r="I430" s="123"/>
      <c r="J430" s="494">
        <v>0</v>
      </c>
      <c r="K430" s="494">
        <v>0</v>
      </c>
      <c r="L430" s="123"/>
      <c r="M430" s="123"/>
      <c r="N430" s="231"/>
      <c r="O430" s="146"/>
      <c r="P430" s="127"/>
    </row>
    <row r="431" spans="2:18">
      <c r="B431" s="236"/>
      <c r="C431" s="134"/>
      <c r="D431" s="125"/>
      <c r="E431" s="281">
        <v>2019</v>
      </c>
      <c r="F431" s="123"/>
      <c r="G431" s="123"/>
      <c r="H431" s="123"/>
      <c r="I431" s="123"/>
      <c r="J431" s="494">
        <v>0</v>
      </c>
      <c r="K431" s="494">
        <v>0</v>
      </c>
      <c r="L431" s="123"/>
      <c r="M431" s="123"/>
      <c r="N431" s="231"/>
      <c r="O431" s="146"/>
      <c r="P431" s="127"/>
    </row>
    <row r="432" spans="2:18">
      <c r="B432" s="236"/>
      <c r="C432" s="134"/>
      <c r="D432" s="125"/>
      <c r="E432" s="281">
        <v>2020</v>
      </c>
      <c r="F432" s="123"/>
      <c r="G432" s="123"/>
      <c r="H432" s="123"/>
      <c r="I432" s="123"/>
      <c r="J432" s="494">
        <v>0</v>
      </c>
      <c r="K432" s="494">
        <v>0</v>
      </c>
      <c r="L432" s="123"/>
      <c r="M432" s="123"/>
      <c r="N432" s="231"/>
      <c r="O432" s="146"/>
      <c r="P432" s="127"/>
      <c r="R432" s="314">
        <f>SUM(J427:K432)-200%</f>
        <v>0</v>
      </c>
    </row>
    <row r="433" spans="2:18">
      <c r="B433" s="236"/>
      <c r="C433" s="134"/>
      <c r="D433" s="125"/>
      <c r="E433" s="123"/>
      <c r="F433" s="123"/>
      <c r="G433" s="123"/>
      <c r="H433" s="123"/>
      <c r="I433" s="123"/>
      <c r="J433" s="142"/>
      <c r="K433" s="123"/>
      <c r="L433" s="123"/>
      <c r="M433" s="123"/>
      <c r="N433" s="231"/>
      <c r="O433" s="146"/>
      <c r="P433" s="127"/>
    </row>
    <row r="434" spans="2:18">
      <c r="B434" s="236"/>
      <c r="C434" s="123"/>
      <c r="D434" s="125"/>
      <c r="E434" s="123"/>
      <c r="F434" s="123"/>
      <c r="G434" s="123"/>
      <c r="H434" s="123"/>
      <c r="I434" s="123"/>
      <c r="J434" s="269" t="s">
        <v>100</v>
      </c>
      <c r="K434" s="123"/>
      <c r="L434" s="123"/>
      <c r="M434" s="123"/>
      <c r="N434" s="231"/>
      <c r="O434" s="171" t="s">
        <v>112</v>
      </c>
      <c r="P434" s="127"/>
    </row>
    <row r="435" spans="2:18">
      <c r="B435" s="236"/>
      <c r="C435" s="123"/>
      <c r="D435" s="140" t="s">
        <v>99</v>
      </c>
      <c r="E435" s="123"/>
      <c r="F435" s="123"/>
      <c r="G435" s="123"/>
      <c r="H435" s="123"/>
      <c r="I435" s="123"/>
      <c r="J435" s="477">
        <v>5</v>
      </c>
      <c r="K435" s="123"/>
      <c r="L435" s="123"/>
      <c r="M435" s="123"/>
      <c r="N435" s="231"/>
      <c r="O435" s="164" t="s">
        <v>108</v>
      </c>
      <c r="P435" s="127"/>
    </row>
    <row r="436" spans="2:18">
      <c r="B436" s="236"/>
      <c r="C436" s="123"/>
      <c r="D436" s="140"/>
      <c r="E436" s="123"/>
      <c r="F436" s="123"/>
      <c r="G436" s="123"/>
      <c r="H436" s="123"/>
      <c r="I436" s="123"/>
      <c r="J436" s="123"/>
      <c r="K436" s="123"/>
      <c r="L436" s="123"/>
      <c r="M436" s="123"/>
      <c r="N436" s="231"/>
      <c r="O436" s="170"/>
      <c r="P436" s="127"/>
    </row>
    <row r="437" spans="2:18" ht="25.5">
      <c r="B437" s="236"/>
      <c r="C437" s="123"/>
      <c r="D437" s="140" t="s">
        <v>98</v>
      </c>
      <c r="E437" s="123"/>
      <c r="F437" s="123"/>
      <c r="G437" s="123"/>
      <c r="H437" s="123"/>
      <c r="I437" s="123"/>
      <c r="J437" s="269" t="s">
        <v>4</v>
      </c>
      <c r="K437" s="269" t="s">
        <v>3</v>
      </c>
      <c r="L437" s="269" t="s">
        <v>96</v>
      </c>
      <c r="M437" s="123"/>
      <c r="N437" s="231"/>
      <c r="O437" s="171" t="s">
        <v>111</v>
      </c>
      <c r="P437" s="127"/>
    </row>
    <row r="438" spans="2:18">
      <c r="B438" s="236"/>
      <c r="C438" s="123"/>
      <c r="D438" s="140"/>
      <c r="E438" s="143">
        <v>2009</v>
      </c>
      <c r="F438" s="143"/>
      <c r="G438" s="143"/>
      <c r="H438" s="143"/>
      <c r="I438" s="123"/>
      <c r="J438" s="477">
        <v>1</v>
      </c>
      <c r="K438" s="477">
        <v>4</v>
      </c>
      <c r="L438" s="477">
        <v>0</v>
      </c>
      <c r="M438" s="123"/>
      <c r="N438" s="231"/>
      <c r="O438" s="164" t="s">
        <v>106</v>
      </c>
      <c r="P438" s="127"/>
    </row>
    <row r="439" spans="2:18">
      <c r="B439" s="236"/>
      <c r="C439" s="123"/>
      <c r="D439" s="140"/>
      <c r="E439" s="143">
        <v>2010</v>
      </c>
      <c r="F439" s="143"/>
      <c r="G439" s="143"/>
      <c r="H439" s="143"/>
      <c r="I439" s="123"/>
      <c r="J439" s="477">
        <v>35</v>
      </c>
      <c r="K439" s="477">
        <v>22</v>
      </c>
      <c r="L439" s="477">
        <v>0</v>
      </c>
      <c r="M439" s="123"/>
      <c r="N439" s="231"/>
      <c r="O439" s="164" t="s">
        <v>105</v>
      </c>
      <c r="P439" s="127"/>
    </row>
    <row r="440" spans="2:18">
      <c r="B440" s="236"/>
      <c r="C440" s="123"/>
      <c r="D440" s="140"/>
      <c r="E440" s="143">
        <v>2011</v>
      </c>
      <c r="F440" s="143"/>
      <c r="G440" s="143"/>
      <c r="H440" s="143"/>
      <c r="I440" s="123"/>
      <c r="J440" s="477">
        <v>42</v>
      </c>
      <c r="K440" s="477">
        <v>25</v>
      </c>
      <c r="L440" s="477">
        <v>0</v>
      </c>
      <c r="M440" s="123"/>
      <c r="N440" s="231"/>
      <c r="O440" s="146" t="s">
        <v>107</v>
      </c>
      <c r="P440" s="127"/>
    </row>
    <row r="441" spans="2:18">
      <c r="B441" s="236"/>
      <c r="C441" s="123"/>
      <c r="D441" s="140"/>
      <c r="E441" s="143">
        <v>2012</v>
      </c>
      <c r="F441" s="143"/>
      <c r="G441" s="143"/>
      <c r="H441" s="143"/>
      <c r="I441" s="123"/>
      <c r="J441" s="477">
        <v>4</v>
      </c>
      <c r="K441" s="477">
        <v>3</v>
      </c>
      <c r="L441" s="477">
        <v>0</v>
      </c>
      <c r="M441" s="123"/>
      <c r="N441" s="231"/>
      <c r="O441" s="146"/>
      <c r="P441" s="127"/>
    </row>
    <row r="442" spans="2:18">
      <c r="B442" s="236"/>
      <c r="C442" s="123"/>
      <c r="D442" s="140"/>
      <c r="E442" s="143">
        <v>2013</v>
      </c>
      <c r="F442" s="143"/>
      <c r="G442" s="143"/>
      <c r="H442" s="143"/>
      <c r="I442" s="123"/>
      <c r="J442" s="477">
        <v>6</v>
      </c>
      <c r="K442" s="477">
        <v>3</v>
      </c>
      <c r="L442" s="477">
        <v>0</v>
      </c>
      <c r="M442" s="123"/>
      <c r="N442" s="231"/>
      <c r="O442" s="146"/>
      <c r="P442" s="127"/>
    </row>
    <row r="443" spans="2:18">
      <c r="B443" s="236"/>
      <c r="C443" s="123"/>
      <c r="D443" s="140"/>
      <c r="E443" s="143">
        <v>2014</v>
      </c>
      <c r="F443" s="143"/>
      <c r="G443" s="143"/>
      <c r="H443" s="143"/>
      <c r="I443" s="123"/>
      <c r="J443" s="477">
        <v>1</v>
      </c>
      <c r="K443" s="477">
        <v>1</v>
      </c>
      <c r="L443" s="477">
        <v>0</v>
      </c>
      <c r="M443" s="123"/>
      <c r="N443" s="231"/>
      <c r="O443" s="162"/>
      <c r="P443" s="127"/>
      <c r="R443" s="150"/>
    </row>
    <row r="444" spans="2:18">
      <c r="B444" s="236"/>
      <c r="C444" s="123"/>
      <c r="D444" s="140"/>
      <c r="E444" s="143">
        <v>2015</v>
      </c>
      <c r="F444" s="143"/>
      <c r="G444" s="143"/>
      <c r="H444" s="143"/>
      <c r="I444" s="123"/>
      <c r="J444" s="526">
        <f>'CP Calc'!I193+'CP Calc'!I194+'CP Calc'!I195</f>
        <v>2.2999999999999998</v>
      </c>
      <c r="K444" s="526">
        <f>'CP Calc'!I204+'CP Calc'!I205+'CP Calc'!I206</f>
        <v>2.9</v>
      </c>
      <c r="L444" s="526">
        <f>'CP Calc'!I215+'CP Calc'!I217+'CP Calc'!I218</f>
        <v>1.8</v>
      </c>
      <c r="M444" s="123"/>
      <c r="N444" s="231"/>
      <c r="O444" s="162"/>
      <c r="P444" s="127"/>
      <c r="R444" s="150"/>
    </row>
    <row r="445" spans="2:18">
      <c r="B445" s="236"/>
      <c r="C445" s="123"/>
      <c r="D445" s="140"/>
      <c r="E445" s="143"/>
      <c r="F445" s="143"/>
      <c r="G445" s="143"/>
      <c r="H445" s="143"/>
      <c r="I445" s="123"/>
      <c r="J445" s="173">
        <f>SUM(J438:J443)-J344</f>
        <v>0</v>
      </c>
      <c r="K445" s="173">
        <f>SUM(K438:K443)-J345</f>
        <v>0</v>
      </c>
      <c r="L445" s="173">
        <f>SUM(L438:L443)-J347</f>
        <v>0</v>
      </c>
      <c r="M445" s="123"/>
      <c r="N445" s="231"/>
      <c r="O445" s="162"/>
      <c r="P445" s="127"/>
      <c r="R445" s="150"/>
    </row>
    <row r="446" spans="2:18">
      <c r="B446" s="236"/>
      <c r="C446" s="123"/>
      <c r="D446" s="140"/>
      <c r="E446" s="123"/>
      <c r="F446" s="123"/>
      <c r="G446" s="123"/>
      <c r="H446" s="123"/>
      <c r="I446" s="123"/>
      <c r="J446" s="123"/>
      <c r="K446" s="123"/>
      <c r="L446" s="123"/>
      <c r="M446" s="142"/>
      <c r="N446" s="235"/>
      <c r="O446" s="163"/>
      <c r="P446" s="127"/>
      <c r="R446" s="172">
        <f>SUM(J445:L445)</f>
        <v>0</v>
      </c>
    </row>
    <row r="447" spans="2:18" ht="25.5">
      <c r="B447" s="236"/>
      <c r="C447" s="123"/>
      <c r="D447" s="140" t="s">
        <v>119</v>
      </c>
      <c r="E447" s="143"/>
      <c r="F447" s="143"/>
      <c r="G447" s="143"/>
      <c r="H447" s="143"/>
      <c r="I447" s="123"/>
      <c r="J447" s="269" t="s">
        <v>4</v>
      </c>
      <c r="K447" s="269" t="s">
        <v>3</v>
      </c>
      <c r="L447" s="123"/>
      <c r="M447" s="142"/>
      <c r="N447" s="235"/>
      <c r="O447" s="171" t="s">
        <v>120</v>
      </c>
      <c r="P447" s="127"/>
    </row>
    <row r="448" spans="2:18">
      <c r="B448" s="236"/>
      <c r="C448" s="123"/>
      <c r="D448" s="140"/>
      <c r="E448" s="143">
        <v>2016</v>
      </c>
      <c r="F448" s="143"/>
      <c r="G448" s="143"/>
      <c r="H448" s="143"/>
      <c r="I448" s="123"/>
      <c r="J448" s="459">
        <f ca="1">OFFSET(J448,-$J$435-3,0)</f>
        <v>42</v>
      </c>
      <c r="K448" s="459">
        <f ca="1">OFFSET(K448,-$J$435-3,0)</f>
        <v>25</v>
      </c>
      <c r="L448" s="123"/>
      <c r="M448" s="142"/>
      <c r="N448" s="235"/>
      <c r="O448" s="146" t="s">
        <v>117</v>
      </c>
      <c r="P448" s="127"/>
    </row>
    <row r="449" spans="2:19">
      <c r="B449" s="236"/>
      <c r="C449" s="123"/>
      <c r="D449" s="125"/>
      <c r="E449" s="143">
        <v>2017</v>
      </c>
      <c r="F449" s="143"/>
      <c r="G449" s="143"/>
      <c r="H449" s="143"/>
      <c r="I449" s="123"/>
      <c r="J449" s="459">
        <f t="shared" ref="J449:K452" ca="1" si="5">OFFSET(J449,-$J$435-3,0)</f>
        <v>4</v>
      </c>
      <c r="K449" s="459">
        <f t="shared" ca="1" si="5"/>
        <v>3</v>
      </c>
      <c r="L449" s="123"/>
      <c r="M449" s="142"/>
      <c r="N449" s="235"/>
      <c r="O449" s="123"/>
      <c r="P449" s="127"/>
    </row>
    <row r="450" spans="2:19">
      <c r="B450" s="236"/>
      <c r="C450" s="123"/>
      <c r="D450" s="125"/>
      <c r="E450" s="143">
        <v>2018</v>
      </c>
      <c r="F450" s="143"/>
      <c r="G450" s="143"/>
      <c r="H450" s="143"/>
      <c r="I450" s="123"/>
      <c r="J450" s="459">
        <f t="shared" ca="1" si="5"/>
        <v>6</v>
      </c>
      <c r="K450" s="459">
        <f t="shared" ca="1" si="5"/>
        <v>3</v>
      </c>
      <c r="L450" s="123"/>
      <c r="M450" s="142"/>
      <c r="N450" s="235"/>
      <c r="O450" s="123"/>
      <c r="P450" s="127"/>
    </row>
    <row r="451" spans="2:19">
      <c r="B451" s="236"/>
      <c r="C451" s="123"/>
      <c r="D451" s="125"/>
      <c r="E451" s="143">
        <v>2019</v>
      </c>
      <c r="F451" s="143"/>
      <c r="G451" s="143"/>
      <c r="H451" s="143"/>
      <c r="I451" s="123"/>
      <c r="J451" s="459">
        <f t="shared" ca="1" si="5"/>
        <v>1</v>
      </c>
      <c r="K451" s="459">
        <f t="shared" ca="1" si="5"/>
        <v>1</v>
      </c>
      <c r="L451" s="123"/>
      <c r="M451" s="142"/>
      <c r="N451" s="235"/>
      <c r="O451" s="123"/>
      <c r="P451" s="127"/>
      <c r="S451" s="147"/>
    </row>
    <row r="452" spans="2:19">
      <c r="B452" s="236"/>
      <c r="C452" s="123"/>
      <c r="D452" s="125"/>
      <c r="E452" s="143">
        <v>2020</v>
      </c>
      <c r="F452" s="143"/>
      <c r="G452" s="143"/>
      <c r="H452" s="143"/>
      <c r="I452" s="123"/>
      <c r="J452" s="459">
        <f ca="1">OFFSET(J452,-$J$435-3,0)</f>
        <v>2.2999999999999998</v>
      </c>
      <c r="K452" s="459">
        <f t="shared" ca="1" si="5"/>
        <v>2.9</v>
      </c>
      <c r="L452" s="123"/>
      <c r="M452" s="142"/>
      <c r="N452" s="235"/>
      <c r="O452" s="123"/>
      <c r="P452" s="127"/>
    </row>
    <row r="453" spans="2:19">
      <c r="B453" s="236"/>
      <c r="C453" s="123"/>
      <c r="D453" s="125"/>
      <c r="E453" s="143"/>
      <c r="F453" s="143"/>
      <c r="G453" s="143"/>
      <c r="H453" s="143"/>
      <c r="I453" s="123"/>
      <c r="J453" s="142"/>
      <c r="K453" s="142"/>
      <c r="L453" s="142"/>
      <c r="M453" s="142"/>
      <c r="N453" s="235"/>
      <c r="O453" s="123"/>
      <c r="P453" s="127"/>
    </row>
    <row r="454" spans="2:19" ht="25.5">
      <c r="B454" s="236"/>
      <c r="C454" s="123"/>
      <c r="D454" s="140" t="s">
        <v>122</v>
      </c>
      <c r="E454" s="143"/>
      <c r="F454" s="143"/>
      <c r="G454" s="143"/>
      <c r="H454" s="143"/>
      <c r="I454" s="123"/>
      <c r="J454" s="142"/>
      <c r="K454" s="142"/>
      <c r="L454" s="154" t="s">
        <v>96</v>
      </c>
      <c r="M454" s="142"/>
      <c r="N454" s="235"/>
      <c r="O454" s="171" t="s">
        <v>123</v>
      </c>
      <c r="P454" s="127"/>
    </row>
    <row r="455" spans="2:19">
      <c r="B455" s="236"/>
      <c r="C455" s="123"/>
      <c r="D455" s="140"/>
      <c r="E455" s="143">
        <v>2016</v>
      </c>
      <c r="F455" s="143"/>
      <c r="G455" s="143"/>
      <c r="H455" s="143"/>
      <c r="I455" s="123"/>
      <c r="J455" s="142"/>
      <c r="K455" s="142"/>
      <c r="L455" s="459">
        <f ca="1">OFFSET(L455,-$J$435-10,0)</f>
        <v>0</v>
      </c>
      <c r="M455" s="142"/>
      <c r="N455" s="235"/>
      <c r="O455" s="146" t="s">
        <v>117</v>
      </c>
      <c r="P455" s="127"/>
    </row>
    <row r="456" spans="2:19">
      <c r="B456" s="236"/>
      <c r="C456" s="123"/>
      <c r="D456" s="125"/>
      <c r="E456" s="143">
        <v>2017</v>
      </c>
      <c r="F456" s="143"/>
      <c r="G456" s="143"/>
      <c r="H456" s="143"/>
      <c r="I456" s="123"/>
      <c r="J456" s="142"/>
      <c r="K456" s="142"/>
      <c r="L456" s="459">
        <f ca="1">OFFSET(L456,-$J$435-10,0)</f>
        <v>0</v>
      </c>
      <c r="M456" s="142"/>
      <c r="N456" s="235"/>
      <c r="O456" s="123"/>
      <c r="P456" s="127"/>
    </row>
    <row r="457" spans="2:19">
      <c r="B457" s="236"/>
      <c r="C457" s="123"/>
      <c r="D457" s="125"/>
      <c r="E457" s="143">
        <v>2018</v>
      </c>
      <c r="F457" s="143"/>
      <c r="G457" s="143"/>
      <c r="H457" s="143"/>
      <c r="I457" s="123"/>
      <c r="J457" s="142"/>
      <c r="K457" s="142"/>
      <c r="L457" s="459">
        <f ca="1">OFFSET(L457,-$J$435-10,0)</f>
        <v>0</v>
      </c>
      <c r="M457" s="142"/>
      <c r="N457" s="235"/>
      <c r="O457" s="123"/>
      <c r="P457" s="127"/>
    </row>
    <row r="458" spans="2:19">
      <c r="B458" s="236"/>
      <c r="C458" s="123"/>
      <c r="D458" s="125"/>
      <c r="E458" s="143">
        <v>2019</v>
      </c>
      <c r="F458" s="143"/>
      <c r="G458" s="143"/>
      <c r="H458" s="143"/>
      <c r="I458" s="123"/>
      <c r="J458" s="142"/>
      <c r="K458" s="142"/>
      <c r="L458" s="459">
        <f ca="1">OFFSET(L458,-$J$435-10,0)</f>
        <v>0</v>
      </c>
      <c r="M458" s="142"/>
      <c r="N458" s="235"/>
      <c r="O458" s="123"/>
      <c r="P458" s="127"/>
    </row>
    <row r="459" spans="2:19">
      <c r="B459" s="236"/>
      <c r="C459" s="123"/>
      <c r="D459" s="125"/>
      <c r="E459" s="143">
        <v>2020</v>
      </c>
      <c r="F459" s="143"/>
      <c r="G459" s="143"/>
      <c r="H459" s="143"/>
      <c r="I459" s="123"/>
      <c r="J459" s="142"/>
      <c r="K459" s="142"/>
      <c r="L459" s="459">
        <f ca="1">OFFSET(L459,-$J$435-10,0)</f>
        <v>1.8</v>
      </c>
      <c r="M459" s="142"/>
      <c r="N459" s="235"/>
      <c r="O459" s="123"/>
      <c r="P459" s="127"/>
    </row>
    <row r="460" spans="2:19">
      <c r="B460" s="237"/>
      <c r="C460" s="130"/>
      <c r="D460" s="131"/>
      <c r="E460" s="130"/>
      <c r="F460" s="130"/>
      <c r="G460" s="130"/>
      <c r="H460" s="130"/>
      <c r="I460" s="130"/>
      <c r="J460" s="130"/>
      <c r="K460" s="130"/>
      <c r="L460" s="130"/>
      <c r="M460" s="130"/>
      <c r="N460" s="233"/>
      <c r="O460" s="130"/>
      <c r="P460" s="132"/>
    </row>
    <row r="461" spans="2:19" ht="9.9499999999999993" customHeight="1">
      <c r="B461" s="148"/>
    </row>
    <row r="462" spans="2:19" ht="9.9499999999999993" customHeight="1">
      <c r="B462" s="148"/>
    </row>
    <row r="463" spans="2:19" ht="9.9499999999999993" customHeight="1">
      <c r="B463" s="148"/>
    </row>
    <row r="464" spans="2:19" ht="9.9499999999999993" customHeight="1">
      <c r="B464" s="148"/>
    </row>
    <row r="465" spans="2:2" ht="9.9499999999999993" customHeight="1">
      <c r="B465" s="148"/>
    </row>
    <row r="466" spans="2:2" ht="9.9499999999999993" customHeight="1">
      <c r="B466" s="148"/>
    </row>
    <row r="467" spans="2:2" ht="9.9499999999999993" customHeight="1">
      <c r="B467" s="148"/>
    </row>
    <row r="468" spans="2:2" ht="9.9499999999999993" customHeight="1">
      <c r="B468" s="148"/>
    </row>
    <row r="469" spans="2:2" ht="9.9499999999999993" customHeight="1">
      <c r="B469" s="148"/>
    </row>
    <row r="470" spans="2:2" ht="9.9499999999999993" customHeight="1">
      <c r="B470" s="148"/>
    </row>
    <row r="471" spans="2:2" ht="9.9499999999999993" customHeight="1">
      <c r="B471" s="148"/>
    </row>
    <row r="472" spans="2:2" ht="9.9499999999999993" customHeight="1">
      <c r="B472" s="148"/>
    </row>
    <row r="473" spans="2:2" ht="9.9499999999999993" customHeight="1">
      <c r="B473" s="148"/>
    </row>
    <row r="474" spans="2:2" ht="9.9499999999999993" customHeight="1">
      <c r="B474" s="148"/>
    </row>
    <row r="475" spans="2:2" ht="9.9499999999999993" customHeight="1">
      <c r="B475" s="148"/>
    </row>
    <row r="476" spans="2:2" ht="9.9499999999999993" customHeight="1">
      <c r="B476" s="148"/>
    </row>
    <row r="477" spans="2:2" ht="9.9499999999999993" customHeight="1">
      <c r="B477" s="148"/>
    </row>
    <row r="478" spans="2:2" ht="9.9499999999999993" customHeight="1">
      <c r="B478" s="148"/>
    </row>
    <row r="479" spans="2:2" ht="9.9499999999999993" customHeight="1">
      <c r="B479" s="148"/>
    </row>
    <row r="480" spans="2:2" ht="9.9499999999999993" customHeight="1">
      <c r="B480" s="148"/>
    </row>
    <row r="481" spans="2:2" ht="9.9499999999999993" customHeight="1">
      <c r="B481" s="148"/>
    </row>
    <row r="482" spans="2:2" ht="9.9499999999999993" customHeight="1">
      <c r="B482" s="148"/>
    </row>
    <row r="483" spans="2:2" ht="9.9499999999999993" customHeight="1">
      <c r="B483" s="148"/>
    </row>
    <row r="484" spans="2:2" ht="9.9499999999999993" customHeight="1">
      <c r="B484" s="148"/>
    </row>
    <row r="485" spans="2:2" ht="9.9499999999999993" customHeight="1">
      <c r="B485" s="148"/>
    </row>
    <row r="486" spans="2:2" ht="9.9499999999999993" customHeight="1">
      <c r="B486" s="148"/>
    </row>
    <row r="487" spans="2:2" ht="9.9499999999999993" customHeight="1">
      <c r="B487" s="148"/>
    </row>
    <row r="488" spans="2:2" ht="9.9499999999999993" customHeight="1">
      <c r="B488" s="148"/>
    </row>
    <row r="489" spans="2:2" ht="9.9499999999999993" customHeight="1">
      <c r="B489" s="148"/>
    </row>
    <row r="490" spans="2:2" ht="9.9499999999999993" customHeight="1">
      <c r="B490" s="148"/>
    </row>
    <row r="491" spans="2:2" ht="9.9499999999999993" customHeight="1">
      <c r="B491" s="148"/>
    </row>
    <row r="492" spans="2:2" ht="9.9499999999999993" customHeight="1">
      <c r="B492" s="148"/>
    </row>
    <row r="493" spans="2:2" ht="9.9499999999999993" customHeight="1">
      <c r="B493" s="148"/>
    </row>
    <row r="494" spans="2:2" ht="9.9499999999999993" customHeight="1">
      <c r="B494" s="148"/>
    </row>
    <row r="495" spans="2:2" ht="9.9499999999999993" customHeight="1">
      <c r="B495" s="148"/>
    </row>
    <row r="496" spans="2:2" ht="9.9499999999999993" customHeight="1">
      <c r="B496" s="148"/>
    </row>
    <row r="497" spans="2:2" ht="9.9499999999999993" customHeight="1">
      <c r="B497" s="148"/>
    </row>
    <row r="498" spans="2:2" ht="9.9499999999999993" customHeight="1">
      <c r="B498" s="148"/>
    </row>
    <row r="499" spans="2:2" ht="9.9499999999999993" customHeight="1">
      <c r="B499" s="148"/>
    </row>
    <row r="500" spans="2:2" ht="9.9499999999999993" customHeight="1">
      <c r="B500" s="148"/>
    </row>
    <row r="501" spans="2:2" ht="9.9499999999999993" customHeight="1">
      <c r="B501" s="148"/>
    </row>
    <row r="502" spans="2:2" ht="9.9499999999999993" customHeight="1">
      <c r="B502" s="148"/>
    </row>
    <row r="503" spans="2:2" ht="9.9499999999999993" customHeight="1">
      <c r="B503" s="148"/>
    </row>
    <row r="504" spans="2:2" ht="9.9499999999999993" customHeight="1">
      <c r="B504" s="148"/>
    </row>
    <row r="505" spans="2:2" ht="9.9499999999999993" customHeight="1">
      <c r="B505" s="148"/>
    </row>
    <row r="506" spans="2:2" ht="9.9499999999999993" customHeight="1">
      <c r="B506" s="148"/>
    </row>
    <row r="507" spans="2:2" ht="9.9499999999999993" customHeight="1">
      <c r="B507" s="148"/>
    </row>
    <row r="508" spans="2:2" ht="9.9499999999999993" customHeight="1">
      <c r="B508" s="148"/>
    </row>
    <row r="509" spans="2:2" ht="9.9499999999999993" customHeight="1">
      <c r="B509" s="148"/>
    </row>
    <row r="510" spans="2:2" ht="9.9499999999999993" customHeight="1">
      <c r="B510" s="148"/>
    </row>
    <row r="511" spans="2:2" ht="9.9499999999999993" customHeight="1">
      <c r="B511" s="148"/>
    </row>
    <row r="512" spans="2:2" ht="9.9499999999999993" customHeight="1">
      <c r="B512" s="148"/>
    </row>
    <row r="513" spans="2:2" ht="9.9499999999999993" customHeight="1">
      <c r="B513" s="148"/>
    </row>
    <row r="514" spans="2:2" ht="9.9499999999999993" customHeight="1">
      <c r="B514" s="148"/>
    </row>
    <row r="515" spans="2:2" ht="9.9499999999999993" customHeight="1">
      <c r="B515" s="148"/>
    </row>
    <row r="516" spans="2:2" ht="9.9499999999999993" customHeight="1">
      <c r="B516" s="148"/>
    </row>
    <row r="517" spans="2:2" ht="9.9499999999999993" customHeight="1">
      <c r="B517" s="148"/>
    </row>
    <row r="518" spans="2:2" ht="9.9499999999999993" customHeight="1">
      <c r="B518" s="148"/>
    </row>
    <row r="519" spans="2:2" ht="9.9499999999999993" customHeight="1">
      <c r="B519" s="148"/>
    </row>
    <row r="520" spans="2:2" ht="9.9499999999999993" customHeight="1">
      <c r="B520" s="148"/>
    </row>
    <row r="521" spans="2:2" ht="9.9499999999999993" customHeight="1">
      <c r="B521" s="148"/>
    </row>
    <row r="522" spans="2:2" ht="9.9499999999999993" customHeight="1">
      <c r="B522" s="148"/>
    </row>
    <row r="523" spans="2:2" ht="9.9499999999999993" customHeight="1">
      <c r="B523" s="148"/>
    </row>
    <row r="524" spans="2:2" ht="9.9499999999999993" customHeight="1">
      <c r="B524" s="148"/>
    </row>
    <row r="525" spans="2:2" ht="9.9499999999999993" customHeight="1"/>
    <row r="526" spans="2:2" ht="9.9499999999999993" customHeight="1"/>
    <row r="527" spans="2:2" ht="9.9499999999999993" customHeight="1"/>
    <row r="528" spans="2:2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</sheetData>
  <mergeCells count="1">
    <mergeCell ref="K160:K168"/>
  </mergeCells>
  <hyperlinks>
    <hyperlink ref="A3" location="Menu!A4" display="Menu"/>
    <hyperlink ref="D9:E9" location="Inputs!B29" display="Inputs!B29"/>
    <hyperlink ref="D9" location="NMI_INVENTORY" display="FAULT_REPLACEMENTS"/>
    <hyperlink ref="D10" location="METER_INVENTORY" display="METER_INVENTORY"/>
    <hyperlink ref="D10:E10" location="METER_INVENTORY" display="METER_INVENTORY"/>
    <hyperlink ref="D11:E11" location="NEW_CONNECTIONS" display="NEW_CONNECTIONS"/>
    <hyperlink ref="D12:E12" location="ABOLISHMENT_S" display="ABOLISHMENT_S"/>
    <hyperlink ref="D13:E13" location="FAULT_REPLACEMENTS" display="FAULT_REPLACEMENTS"/>
    <hyperlink ref="D14:E14" location="CUSTOMER_INITIATED_REPLACEMENTS" display="CUSTOMER_INITIATED_REPLACEMENTS"/>
    <hyperlink ref="D15:E15" location="COMPANY_INITIATED_REPLACEMENTS" display="COMPANY_INITIATED_REPLACEMENTS"/>
    <hyperlink ref="D17:E17" location="MESH_DEVICE_INVENTORY" display="MESH_DEVICE_INVENTORY"/>
    <hyperlink ref="D18:E18" location="MESH_CLOSE_OUT___OPTIMISATION_INSTALLATIONS" display="MESH_CLOSE_OUT___OPTIMISATION_INSTALLATIONS"/>
    <hyperlink ref="D19:E19" location="MESH_DEVICE_VOLUME_GROTH" display="MESH_DEVICE_VOLUME_GROTH"/>
    <hyperlink ref="D20:E20" location="MESH_FAULT_REPLACEMENTS" display="MESH_FAULT_REPLACEMENTS"/>
    <hyperlink ref="D21:E21" location="MESH_PROGRAM_REPLACEMENTS" display="MESH_PROGRAM_REPLACEMENTS"/>
    <hyperlink ref="B3" location="Inputs!C6" display="Contents"/>
    <hyperlink ref="B3:E3" location="Inputs!C6" display="Contents"/>
    <hyperlink ref="D19" location="MESH_DEVICE_VOLUME_GROTH" display="MESH_DEVICE_VOLUME_GROTH"/>
    <hyperlink ref="D20" location="MESH_FAULT_REPLACEMENTS" display="MESH_FAULT_REPLACEMENTS"/>
    <hyperlink ref="D21" location="MESH_PROGRAM_REPLACEMENTS" display="MESH_PROGRAM_REPLACEMENTS"/>
  </hyperlinks>
  <pageMargins left="0.75" right="0.75" top="1" bottom="1" header="0.5" footer="0.5"/>
  <pageSetup paperSize="9" scale="5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4"/>
    <pageSetUpPr fitToPage="1"/>
  </sheetPr>
  <dimension ref="A1:AU183"/>
  <sheetViews>
    <sheetView showGridLines="0" zoomScale="70" zoomScaleNormal="70" zoomScaleSheetLayoutView="85" workbookViewId="0">
      <pane ySplit="6" topLeftCell="A7" activePane="bottomLeft" state="frozen"/>
      <selection activeCell="L444" sqref="L444"/>
      <selection pane="bottomLeft" activeCell="L444" sqref="L444"/>
    </sheetView>
  </sheetViews>
  <sheetFormatPr defaultColWidth="7.75" defaultRowHeight="12.75"/>
  <cols>
    <col min="1" max="4" width="1.625" style="1" customWidth="1"/>
    <col min="5" max="5" width="1.5" style="1" customWidth="1"/>
    <col min="6" max="6" width="28.25" style="1" customWidth="1"/>
    <col min="7" max="7" width="11" style="2" customWidth="1"/>
    <col min="8" max="8" width="7.375" style="1" bestFit="1" customWidth="1"/>
    <col min="9" max="14" width="9.75" style="1" bestFit="1" customWidth="1"/>
    <col min="15" max="16384" width="7.75" style="1"/>
  </cols>
  <sheetData>
    <row r="1" spans="1:47" ht="18">
      <c r="A1" s="3" t="str">
        <f>Title!B12</f>
        <v>CitiPower 2016-20 Price Reset - Metering Volumes Model</v>
      </c>
      <c r="B1" s="3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114" t="str">
        <f ca="1">MID(CELL("Filename",C1),FIND("]",CELL("Filename",C1))+1,255)</f>
        <v>CP Capex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60" t="s">
        <v>9</v>
      </c>
      <c r="E3" s="10"/>
      <c r="F3" s="10"/>
      <c r="G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5</v>
      </c>
      <c r="G5" s="269" t="s">
        <v>238</v>
      </c>
      <c r="H5" s="269" t="s">
        <v>231</v>
      </c>
      <c r="I5" s="135">
        <v>2015</v>
      </c>
      <c r="J5" s="135">
        <v>2016</v>
      </c>
      <c r="K5" s="135">
        <v>2017</v>
      </c>
      <c r="L5" s="135">
        <v>2018</v>
      </c>
      <c r="M5" s="135">
        <v>2019</v>
      </c>
      <c r="N5" s="135">
        <v>2020</v>
      </c>
      <c r="O5" s="278">
        <f ca="1">SUM(O6:O107)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69"/>
      <c r="H6" s="269" t="s">
        <v>232</v>
      </c>
      <c r="I6" s="135" t="s">
        <v>102</v>
      </c>
      <c r="J6" s="135" t="s">
        <v>102</v>
      </c>
      <c r="K6" s="135" t="s">
        <v>102</v>
      </c>
      <c r="L6" s="135" t="s">
        <v>102</v>
      </c>
      <c r="M6" s="135" t="s">
        <v>102</v>
      </c>
      <c r="N6" s="135" t="s">
        <v>102</v>
      </c>
      <c r="O6" s="151"/>
      <c r="P6" s="1"/>
      <c r="Q6" s="1"/>
      <c r="R6" s="1"/>
      <c r="S6" s="1"/>
      <c r="T6" s="1"/>
      <c r="U6" s="1"/>
      <c r="V6" s="1"/>
      <c r="W6" s="1"/>
    </row>
    <row r="7" spans="1:47" s="12" customFormat="1">
      <c r="H7" s="13"/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103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51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19" t="s">
        <v>235</v>
      </c>
      <c r="C10" s="1"/>
      <c r="D10" s="1"/>
      <c r="E10" s="1"/>
      <c r="F10" s="17"/>
      <c r="G10" s="17"/>
      <c r="J10" s="18"/>
      <c r="K10" s="18"/>
      <c r="L10" s="18"/>
      <c r="M10" s="1"/>
      <c r="O10" s="1"/>
      <c r="P10" s="1"/>
      <c r="Q10" s="1"/>
      <c r="R10" s="1"/>
      <c r="S10" s="1"/>
      <c r="T10" s="1"/>
      <c r="U10" s="1"/>
      <c r="V10" s="1"/>
      <c r="W10" s="1"/>
    </row>
    <row r="11" spans="1:47">
      <c r="B11" s="12"/>
      <c r="C11" s="20"/>
      <c r="G11" s="1"/>
    </row>
    <row r="12" spans="1:47">
      <c r="B12" s="12"/>
      <c r="D12" s="255" t="s">
        <v>229</v>
      </c>
      <c r="G12" s="1"/>
    </row>
    <row r="13" spans="1:47">
      <c r="B13" s="12"/>
      <c r="D13" s="20"/>
      <c r="F13" s="174" t="s">
        <v>133</v>
      </c>
      <c r="G13" s="264" t="s">
        <v>233</v>
      </c>
      <c r="H13" s="264">
        <v>400801</v>
      </c>
      <c r="I13" s="264"/>
      <c r="J13" s="260">
        <f>ROUND('CP Calc'!J78,0)</f>
        <v>4359</v>
      </c>
      <c r="K13" s="260">
        <f>ROUND('CP Calc'!K78,0)</f>
        <v>0</v>
      </c>
      <c r="L13" s="260">
        <f>ROUND('CP Calc'!L78,0)</f>
        <v>0</v>
      </c>
      <c r="M13" s="260">
        <f>ROUND('CP Calc'!M78,0)</f>
        <v>0</v>
      </c>
      <c r="N13" s="260">
        <f>ROUND('CP Calc'!N78,0)</f>
        <v>0</v>
      </c>
    </row>
    <row r="14" spans="1:47">
      <c r="B14" s="12"/>
      <c r="D14" s="20"/>
      <c r="F14" s="174" t="s">
        <v>134</v>
      </c>
      <c r="G14" s="264" t="s">
        <v>233</v>
      </c>
      <c r="H14" s="264">
        <v>400802</v>
      </c>
      <c r="I14" s="264"/>
      <c r="J14" s="260">
        <f>ROUND('CP Calc'!J79,0)</f>
        <v>7</v>
      </c>
      <c r="K14" s="260">
        <f>ROUND('CP Calc'!K79,0)</f>
        <v>0</v>
      </c>
      <c r="L14" s="260">
        <f>ROUND('CP Calc'!L79,0)</f>
        <v>0</v>
      </c>
      <c r="M14" s="260">
        <f>ROUND('CP Calc'!M79,0)</f>
        <v>0</v>
      </c>
      <c r="N14" s="260">
        <f>ROUND('CP Calc'!N79,0)</f>
        <v>0</v>
      </c>
    </row>
    <row r="15" spans="1:47">
      <c r="B15" s="12"/>
      <c r="D15" s="20"/>
      <c r="F15" s="174" t="s">
        <v>135</v>
      </c>
      <c r="G15" s="264" t="s">
        <v>233</v>
      </c>
      <c r="H15" s="264">
        <v>400097</v>
      </c>
      <c r="I15" s="264"/>
      <c r="J15" s="260">
        <f>ROUND('CP Calc'!J80,0)</f>
        <v>19</v>
      </c>
      <c r="K15" s="260">
        <f>ROUND('CP Calc'!K80,0)</f>
        <v>0</v>
      </c>
      <c r="L15" s="260">
        <f>ROUND('CP Calc'!L80,0)</f>
        <v>0</v>
      </c>
      <c r="M15" s="260">
        <f>ROUND('CP Calc'!M80,0)</f>
        <v>0</v>
      </c>
      <c r="N15" s="260">
        <f>ROUND('CP Calc'!N80,0)</f>
        <v>0</v>
      </c>
    </row>
    <row r="16" spans="1:47">
      <c r="B16" s="12"/>
      <c r="D16" s="20"/>
      <c r="F16" s="174" t="s">
        <v>136</v>
      </c>
      <c r="G16" s="264" t="s">
        <v>233</v>
      </c>
      <c r="H16" s="264">
        <v>400803</v>
      </c>
      <c r="I16" s="264"/>
      <c r="J16" s="260">
        <f>ROUND('CP Calc'!J81,0)</f>
        <v>1633</v>
      </c>
      <c r="K16" s="260">
        <f>ROUND('CP Calc'!K81,0)</f>
        <v>0</v>
      </c>
      <c r="L16" s="260">
        <f>ROUND('CP Calc'!L81,0)</f>
        <v>0</v>
      </c>
      <c r="M16" s="260">
        <f>ROUND('CP Calc'!M81,0)</f>
        <v>0</v>
      </c>
      <c r="N16" s="260">
        <f>ROUND('CP Calc'!N81,0)</f>
        <v>0</v>
      </c>
    </row>
    <row r="17" spans="2:14">
      <c r="B17" s="12"/>
      <c r="D17" s="20"/>
      <c r="F17" s="174" t="s">
        <v>137</v>
      </c>
      <c r="G17" s="264" t="s">
        <v>233</v>
      </c>
      <c r="H17" s="264">
        <v>400930</v>
      </c>
      <c r="I17" s="264"/>
      <c r="J17" s="260">
        <f>ROUND('CP Calc'!J82,0)</f>
        <v>4</v>
      </c>
      <c r="K17" s="260">
        <f>ROUND('CP Calc'!K82,0)</f>
        <v>0</v>
      </c>
      <c r="L17" s="260">
        <f>ROUND('CP Calc'!L82,0)</f>
        <v>0</v>
      </c>
      <c r="M17" s="260">
        <f>ROUND('CP Calc'!M82,0)</f>
        <v>0</v>
      </c>
      <c r="N17" s="260">
        <f>ROUND('CP Calc'!N82,0)</f>
        <v>0</v>
      </c>
    </row>
    <row r="18" spans="2:14">
      <c r="B18" s="12"/>
      <c r="D18" s="20"/>
      <c r="F18" s="174" t="s">
        <v>138</v>
      </c>
      <c r="G18" s="264" t="s">
        <v>233</v>
      </c>
      <c r="H18" s="264">
        <v>400804</v>
      </c>
      <c r="I18" s="264"/>
      <c r="J18" s="260">
        <f>ROUND('CP Calc'!J83,0)</f>
        <v>195</v>
      </c>
      <c r="K18" s="260">
        <f>ROUND('CP Calc'!K83,0)</f>
        <v>0</v>
      </c>
      <c r="L18" s="260">
        <f>ROUND('CP Calc'!L83,0)</f>
        <v>0</v>
      </c>
      <c r="M18" s="260">
        <f>ROUND('CP Calc'!M83,0)</f>
        <v>0</v>
      </c>
      <c r="N18" s="260">
        <f>ROUND('CP Calc'!N83,0)</f>
        <v>0</v>
      </c>
    </row>
    <row r="19" spans="2:14">
      <c r="B19" s="12"/>
      <c r="D19" s="20"/>
      <c r="F19" s="174" t="s">
        <v>1</v>
      </c>
      <c r="G19" s="264"/>
      <c r="H19" s="264"/>
      <c r="I19" s="264"/>
      <c r="J19" s="268">
        <f>SUM(J13:J18)</f>
        <v>6217</v>
      </c>
      <c r="K19" s="268">
        <f t="shared" ref="K19:N19" si="0">SUM(K13:K18)</f>
        <v>0</v>
      </c>
      <c r="L19" s="268">
        <f t="shared" si="0"/>
        <v>0</v>
      </c>
      <c r="M19" s="268">
        <f t="shared" si="0"/>
        <v>0</v>
      </c>
      <c r="N19" s="268">
        <f t="shared" si="0"/>
        <v>0</v>
      </c>
    </row>
    <row r="20" spans="2:14">
      <c r="B20" s="12"/>
      <c r="D20" s="20"/>
      <c r="G20" s="1"/>
    </row>
    <row r="21" spans="2:14">
      <c r="B21" s="12"/>
      <c r="D21" s="256" t="s">
        <v>230</v>
      </c>
      <c r="E21" s="257"/>
      <c r="F21" s="258"/>
      <c r="G21" s="1"/>
    </row>
    <row r="22" spans="2:14">
      <c r="B22" s="12"/>
      <c r="D22" s="256"/>
      <c r="E22" s="255" t="s">
        <v>8</v>
      </c>
      <c r="F22" s="257"/>
      <c r="G22" s="1"/>
    </row>
    <row r="23" spans="2:14">
      <c r="B23" s="12"/>
      <c r="D23" s="257"/>
      <c r="E23" s="257"/>
      <c r="F23" s="174" t="s">
        <v>133</v>
      </c>
      <c r="G23" s="264" t="s">
        <v>233</v>
      </c>
      <c r="H23" s="264">
        <v>400773</v>
      </c>
      <c r="I23" s="264"/>
      <c r="J23" s="261">
        <f>ROUND('CP Calc'!J121,0)</f>
        <v>162</v>
      </c>
      <c r="K23" s="261">
        <f>ROUND('CP Calc'!K121,0)</f>
        <v>163</v>
      </c>
      <c r="L23" s="261">
        <f>ROUND('CP Calc'!L121,0)</f>
        <v>161</v>
      </c>
      <c r="M23" s="261">
        <f>ROUND('CP Calc'!M121,0)</f>
        <v>160</v>
      </c>
      <c r="N23" s="261">
        <f>ROUND('CP Calc'!N121,0)</f>
        <v>158</v>
      </c>
    </row>
    <row r="24" spans="2:14">
      <c r="B24" s="12"/>
      <c r="D24" s="257"/>
      <c r="E24" s="257"/>
      <c r="F24" s="174" t="s">
        <v>134</v>
      </c>
      <c r="G24" s="264" t="s">
        <v>233</v>
      </c>
      <c r="H24" s="264">
        <v>400774</v>
      </c>
      <c r="I24" s="264"/>
      <c r="J24" s="261">
        <f>ROUND('CP Calc'!J122,0)</f>
        <v>14</v>
      </c>
      <c r="K24" s="261">
        <f>ROUND('CP Calc'!K122,0)</f>
        <v>13</v>
      </c>
      <c r="L24" s="261">
        <f>ROUND('CP Calc'!L122,0)</f>
        <v>13</v>
      </c>
      <c r="M24" s="261">
        <f>ROUND('CP Calc'!M122,0)</f>
        <v>13</v>
      </c>
      <c r="N24" s="261">
        <f>ROUND('CP Calc'!N122,0)</f>
        <v>12</v>
      </c>
    </row>
    <row r="25" spans="2:14">
      <c r="B25" s="12"/>
      <c r="D25" s="257"/>
      <c r="E25" s="257"/>
      <c r="F25" s="174" t="s">
        <v>135</v>
      </c>
      <c r="G25" s="264" t="s">
        <v>233</v>
      </c>
      <c r="H25" s="264">
        <v>400775</v>
      </c>
      <c r="I25" s="264"/>
      <c r="J25" s="261">
        <f>ROUND('CP Calc'!J123,0)</f>
        <v>32</v>
      </c>
      <c r="K25" s="261">
        <f>ROUND('CP Calc'!K123,0)</f>
        <v>32</v>
      </c>
      <c r="L25" s="261">
        <f>ROUND('CP Calc'!L123,0)</f>
        <v>31</v>
      </c>
      <c r="M25" s="261">
        <f>ROUND('CP Calc'!M123,0)</f>
        <v>31</v>
      </c>
      <c r="N25" s="261">
        <f>ROUND('CP Calc'!N123,0)</f>
        <v>31</v>
      </c>
    </row>
    <row r="26" spans="2:14">
      <c r="B26" s="12"/>
      <c r="D26" s="257"/>
      <c r="E26" s="257"/>
      <c r="F26" s="174" t="s">
        <v>136</v>
      </c>
      <c r="G26" s="264" t="s">
        <v>233</v>
      </c>
      <c r="H26" s="264">
        <v>400776</v>
      </c>
      <c r="I26" s="264"/>
      <c r="J26" s="261">
        <f>ROUND('CP Calc'!J124,0)</f>
        <v>69</v>
      </c>
      <c r="K26" s="261">
        <f>ROUND('CP Calc'!K124,0)</f>
        <v>70</v>
      </c>
      <c r="L26" s="261">
        <f>ROUND('CP Calc'!L124,0)</f>
        <v>69</v>
      </c>
      <c r="M26" s="261">
        <f>ROUND('CP Calc'!M124,0)</f>
        <v>68</v>
      </c>
      <c r="N26" s="261">
        <f>ROUND('CP Calc'!N124,0)</f>
        <v>67</v>
      </c>
    </row>
    <row r="27" spans="2:14">
      <c r="B27" s="12"/>
      <c r="D27" s="257"/>
      <c r="E27" s="257"/>
      <c r="F27" s="174" t="s">
        <v>137</v>
      </c>
      <c r="G27" s="264" t="s">
        <v>233</v>
      </c>
      <c r="H27" s="264">
        <v>400777</v>
      </c>
      <c r="I27" s="264"/>
      <c r="J27" s="261">
        <f>ROUND('CP Calc'!J125,0)</f>
        <v>2</v>
      </c>
      <c r="K27" s="261">
        <f>ROUND('CP Calc'!K125,0)</f>
        <v>2</v>
      </c>
      <c r="L27" s="261">
        <f>ROUND('CP Calc'!L125,0)</f>
        <v>2</v>
      </c>
      <c r="M27" s="261">
        <f>ROUND('CP Calc'!M125,0)</f>
        <v>2</v>
      </c>
      <c r="N27" s="261">
        <f>ROUND('CP Calc'!N125,0)</f>
        <v>2</v>
      </c>
    </row>
    <row r="28" spans="2:14">
      <c r="B28" s="12"/>
      <c r="D28" s="257"/>
      <c r="E28" s="257"/>
      <c r="F28" s="174" t="s">
        <v>138</v>
      </c>
      <c r="G28" s="264" t="s">
        <v>233</v>
      </c>
      <c r="H28" s="264">
        <v>400779</v>
      </c>
      <c r="I28" s="264"/>
      <c r="J28" s="261">
        <f>ROUND('CP Calc'!J126,0)</f>
        <v>7</v>
      </c>
      <c r="K28" s="261">
        <f>ROUND('CP Calc'!K126,0)</f>
        <v>7</v>
      </c>
      <c r="L28" s="261">
        <f>ROUND('CP Calc'!L126,0)</f>
        <v>7</v>
      </c>
      <c r="M28" s="261">
        <f>ROUND('CP Calc'!M126,0)</f>
        <v>7</v>
      </c>
      <c r="N28" s="261">
        <f>ROUND('CP Calc'!N126,0)</f>
        <v>7</v>
      </c>
    </row>
    <row r="29" spans="2:14">
      <c r="B29" s="12"/>
      <c r="D29" s="257"/>
      <c r="E29" s="257"/>
      <c r="F29" s="174" t="s">
        <v>1</v>
      </c>
      <c r="G29" s="264"/>
      <c r="H29" s="264"/>
      <c r="I29" s="264"/>
      <c r="J29" s="268">
        <f>SUM(J23:J28)</f>
        <v>286</v>
      </c>
      <c r="K29" s="268">
        <f t="shared" ref="K29:N29" si="1">SUM(K23:K28)</f>
        <v>287</v>
      </c>
      <c r="L29" s="268">
        <f t="shared" si="1"/>
        <v>283</v>
      </c>
      <c r="M29" s="268">
        <f t="shared" si="1"/>
        <v>281</v>
      </c>
      <c r="N29" s="268">
        <f t="shared" si="1"/>
        <v>277</v>
      </c>
    </row>
    <row r="30" spans="2:14">
      <c r="B30" s="12"/>
      <c r="D30" s="257"/>
      <c r="E30" s="257"/>
      <c r="F30" s="174"/>
      <c r="G30" s="264"/>
      <c r="H30" s="264"/>
      <c r="I30" s="264"/>
      <c r="J30" s="261"/>
      <c r="K30" s="261"/>
      <c r="L30" s="261"/>
      <c r="M30" s="261"/>
      <c r="N30" s="261"/>
    </row>
    <row r="31" spans="2:14">
      <c r="B31" s="12"/>
      <c r="D31" s="257"/>
      <c r="E31" s="259" t="s">
        <v>224</v>
      </c>
      <c r="F31" s="258"/>
      <c r="G31" s="1"/>
    </row>
    <row r="32" spans="2:14">
      <c r="B32" s="12"/>
      <c r="D32" s="257"/>
      <c r="E32" s="257"/>
      <c r="F32" s="174" t="s">
        <v>133</v>
      </c>
      <c r="G32" s="264" t="s">
        <v>233</v>
      </c>
      <c r="H32" s="264">
        <v>400809</v>
      </c>
      <c r="I32" s="264"/>
      <c r="J32" s="260">
        <f>ROUND('CP Calc'!J180,0)</f>
        <v>108</v>
      </c>
      <c r="K32" s="260">
        <f>ROUND('CP Calc'!K180,0)</f>
        <v>0</v>
      </c>
      <c r="L32" s="260">
        <f>ROUND('CP Calc'!L180,0)</f>
        <v>0</v>
      </c>
      <c r="M32" s="260">
        <f>ROUND('CP Calc'!M180,0)</f>
        <v>0</v>
      </c>
      <c r="N32" s="260">
        <f>ROUND('CP Calc'!N180,0)</f>
        <v>0</v>
      </c>
    </row>
    <row r="33" spans="2:14">
      <c r="B33" s="12"/>
      <c r="D33" s="257"/>
      <c r="E33" s="257"/>
      <c r="F33" s="174" t="s">
        <v>134</v>
      </c>
      <c r="G33" s="264" t="s">
        <v>233</v>
      </c>
      <c r="H33" s="264">
        <v>400810</v>
      </c>
      <c r="I33" s="264"/>
      <c r="J33" s="260">
        <f>ROUND('CP Calc'!J181,0)</f>
        <v>3</v>
      </c>
      <c r="K33" s="260">
        <f>ROUND('CP Calc'!K181,0)</f>
        <v>0</v>
      </c>
      <c r="L33" s="260">
        <f>ROUND('CP Calc'!L181,0)</f>
        <v>0</v>
      </c>
      <c r="M33" s="260">
        <f>ROUND('CP Calc'!M181,0)</f>
        <v>0</v>
      </c>
      <c r="N33" s="260">
        <f>ROUND('CP Calc'!N181,0)</f>
        <v>0</v>
      </c>
    </row>
    <row r="34" spans="2:14">
      <c r="B34" s="12"/>
      <c r="D34" s="257"/>
      <c r="E34" s="257"/>
      <c r="F34" s="174" t="s">
        <v>135</v>
      </c>
      <c r="G34" s="264" t="s">
        <v>233</v>
      </c>
      <c r="H34" s="264">
        <v>400784</v>
      </c>
      <c r="I34" s="264"/>
      <c r="J34" s="260">
        <f>ROUND('CP Calc'!J182,0)</f>
        <v>10</v>
      </c>
      <c r="K34" s="260">
        <f>ROUND('CP Calc'!K182,0)</f>
        <v>0</v>
      </c>
      <c r="L34" s="260">
        <f>ROUND('CP Calc'!L182,0)</f>
        <v>0</v>
      </c>
      <c r="M34" s="260">
        <f>ROUND('CP Calc'!M182,0)</f>
        <v>0</v>
      </c>
      <c r="N34" s="260">
        <f>ROUND('CP Calc'!N182,0)</f>
        <v>0</v>
      </c>
    </row>
    <row r="35" spans="2:14">
      <c r="B35" s="12"/>
      <c r="D35" s="257"/>
      <c r="E35" s="257"/>
      <c r="F35" s="174" t="s">
        <v>136</v>
      </c>
      <c r="G35" s="264" t="s">
        <v>233</v>
      </c>
      <c r="H35" s="264">
        <v>400811</v>
      </c>
      <c r="I35" s="264"/>
      <c r="J35" s="260">
        <f>ROUND('CP Calc'!J183,0)</f>
        <v>216</v>
      </c>
      <c r="K35" s="260">
        <f>ROUND('CP Calc'!K183,0)</f>
        <v>0</v>
      </c>
      <c r="L35" s="260">
        <f>ROUND('CP Calc'!L183,0)</f>
        <v>0</v>
      </c>
      <c r="M35" s="260">
        <f>ROUND('CP Calc'!M183,0)</f>
        <v>0</v>
      </c>
      <c r="N35" s="260">
        <f>ROUND('CP Calc'!N183,0)</f>
        <v>0</v>
      </c>
    </row>
    <row r="36" spans="2:14">
      <c r="B36" s="12"/>
      <c r="D36" s="257"/>
      <c r="E36" s="257"/>
      <c r="F36" s="174" t="s">
        <v>137</v>
      </c>
      <c r="G36" s="264" t="s">
        <v>233</v>
      </c>
      <c r="H36" s="264">
        <v>400785</v>
      </c>
      <c r="I36" s="264"/>
      <c r="J36" s="260">
        <f>ROUND('CP Calc'!J184,0)</f>
        <v>3</v>
      </c>
      <c r="K36" s="260">
        <f>ROUND('CP Calc'!K184,0)</f>
        <v>0</v>
      </c>
      <c r="L36" s="260">
        <f>ROUND('CP Calc'!L184,0)</f>
        <v>0</v>
      </c>
      <c r="M36" s="260">
        <f>ROUND('CP Calc'!M184,0)</f>
        <v>0</v>
      </c>
      <c r="N36" s="260">
        <f>ROUND('CP Calc'!N184,0)</f>
        <v>0</v>
      </c>
    </row>
    <row r="37" spans="2:14">
      <c r="B37" s="12"/>
      <c r="D37" s="257"/>
      <c r="E37" s="257"/>
      <c r="F37" s="174" t="s">
        <v>138</v>
      </c>
      <c r="G37" s="264" t="s">
        <v>233</v>
      </c>
      <c r="H37" s="264">
        <v>400813</v>
      </c>
      <c r="I37" s="264"/>
      <c r="J37" s="260">
        <f>ROUND('CP Calc'!J185,0)</f>
        <v>8</v>
      </c>
      <c r="K37" s="260">
        <f>ROUND('CP Calc'!K185,0)</f>
        <v>0</v>
      </c>
      <c r="L37" s="260">
        <f>ROUND('CP Calc'!L185,0)</f>
        <v>0</v>
      </c>
      <c r="M37" s="260">
        <f>ROUND('CP Calc'!M185,0)</f>
        <v>0</v>
      </c>
      <c r="N37" s="260">
        <f>ROUND('CP Calc'!N185,0)</f>
        <v>0</v>
      </c>
    </row>
    <row r="38" spans="2:14">
      <c r="B38" s="12"/>
      <c r="D38" s="257"/>
      <c r="E38" s="257"/>
      <c r="F38" s="174" t="s">
        <v>1</v>
      </c>
      <c r="G38" s="264"/>
      <c r="H38" s="264"/>
      <c r="I38" s="264"/>
      <c r="J38" s="268">
        <f>SUM(J32:J37)</f>
        <v>348</v>
      </c>
      <c r="K38" s="268">
        <f t="shared" ref="K38:N38" si="2">SUM(K32:K37)</f>
        <v>0</v>
      </c>
      <c r="L38" s="268">
        <f t="shared" si="2"/>
        <v>0</v>
      </c>
      <c r="M38" s="268">
        <f t="shared" si="2"/>
        <v>0</v>
      </c>
      <c r="N38" s="268">
        <f t="shared" si="2"/>
        <v>0</v>
      </c>
    </row>
    <row r="39" spans="2:14">
      <c r="B39" s="12"/>
      <c r="D39" s="257"/>
      <c r="E39" s="257"/>
      <c r="F39" s="174"/>
      <c r="G39" s="264"/>
      <c r="H39" s="264"/>
      <c r="I39" s="264"/>
      <c r="J39" s="260"/>
      <c r="K39" s="260"/>
      <c r="L39" s="260"/>
      <c r="M39" s="260"/>
      <c r="N39" s="260"/>
    </row>
    <row r="40" spans="2:14">
      <c r="B40" s="12"/>
      <c r="D40" s="257"/>
      <c r="E40" s="259" t="s">
        <v>225</v>
      </c>
      <c r="F40" s="258"/>
      <c r="G40" s="1"/>
    </row>
    <row r="41" spans="2:14">
      <c r="B41" s="12"/>
      <c r="D41" s="257"/>
      <c r="E41" s="257"/>
      <c r="F41" s="174" t="s">
        <v>133</v>
      </c>
      <c r="G41" s="264" t="s">
        <v>233</v>
      </c>
      <c r="H41" s="264">
        <v>100422</v>
      </c>
      <c r="I41" s="264"/>
      <c r="J41" s="260">
        <f>ROUND('CP Calc'!J151+'CP Calc'!J139,0)</f>
        <v>724</v>
      </c>
      <c r="K41" s="260">
        <f>ROUND('CP Calc'!K151+'CP Calc'!K139,0)</f>
        <v>417</v>
      </c>
      <c r="L41" s="260">
        <f>ROUND('CP Calc'!L151+'CP Calc'!L139,0)</f>
        <v>414</v>
      </c>
      <c r="M41" s="260">
        <f>ROUND('CP Calc'!M151+'CP Calc'!M139,0)</f>
        <v>411</v>
      </c>
      <c r="N41" s="260">
        <f>ROUND('CP Calc'!N151+'CP Calc'!N139,0)</f>
        <v>408</v>
      </c>
    </row>
    <row r="42" spans="2:14">
      <c r="B42" s="12"/>
      <c r="D42" s="257"/>
      <c r="E42" s="257"/>
      <c r="F42" s="174" t="s">
        <v>134</v>
      </c>
      <c r="G42" s="264" t="s">
        <v>233</v>
      </c>
      <c r="H42" s="264">
        <v>100423</v>
      </c>
      <c r="I42" s="264"/>
      <c r="J42" s="260">
        <f>ROUND('CP Calc'!J152+'CP Calc'!J140,0)</f>
        <v>73</v>
      </c>
      <c r="K42" s="260">
        <f>ROUND('CP Calc'!K152+'CP Calc'!K140,0)</f>
        <v>24</v>
      </c>
      <c r="L42" s="260">
        <f>ROUND('CP Calc'!L152+'CP Calc'!L140,0)</f>
        <v>24</v>
      </c>
      <c r="M42" s="260">
        <f>ROUND('CP Calc'!M152+'CP Calc'!M140,0)</f>
        <v>24</v>
      </c>
      <c r="N42" s="260">
        <f>ROUND('CP Calc'!N152+'CP Calc'!N140,0)</f>
        <v>24</v>
      </c>
    </row>
    <row r="43" spans="2:14">
      <c r="B43" s="12"/>
      <c r="D43" s="257"/>
      <c r="E43" s="257"/>
      <c r="F43" s="174" t="s">
        <v>135</v>
      </c>
      <c r="G43" s="264" t="s">
        <v>233</v>
      </c>
      <c r="H43" s="264">
        <v>100424</v>
      </c>
      <c r="I43" s="264"/>
      <c r="J43" s="260">
        <f>ROUND('CP Calc'!J153+'CP Calc'!J141,0)</f>
        <v>84</v>
      </c>
      <c r="K43" s="260">
        <f>ROUND('CP Calc'!K153+'CP Calc'!K141,0)</f>
        <v>2</v>
      </c>
      <c r="L43" s="260">
        <f>ROUND('CP Calc'!L153+'CP Calc'!L141,0)</f>
        <v>2</v>
      </c>
      <c r="M43" s="260">
        <f>ROUND('CP Calc'!M153+'CP Calc'!M141,0)</f>
        <v>2</v>
      </c>
      <c r="N43" s="260">
        <f>ROUND('CP Calc'!N153+'CP Calc'!N141,0)</f>
        <v>2</v>
      </c>
    </row>
    <row r="44" spans="2:14">
      <c r="B44" s="12"/>
      <c r="D44" s="257"/>
      <c r="E44" s="257"/>
      <c r="F44" s="174" t="s">
        <v>136</v>
      </c>
      <c r="G44" s="264" t="s">
        <v>233</v>
      </c>
      <c r="H44" s="264">
        <v>100425</v>
      </c>
      <c r="I44" s="264"/>
      <c r="J44" s="260">
        <f>ROUND('CP Calc'!J154+'CP Calc'!J142,0)</f>
        <v>538</v>
      </c>
      <c r="K44" s="260">
        <f>ROUND('CP Calc'!K154+'CP Calc'!K142,0)</f>
        <v>214</v>
      </c>
      <c r="L44" s="260">
        <f>ROUND('CP Calc'!L154+'CP Calc'!L142,0)</f>
        <v>213</v>
      </c>
      <c r="M44" s="260">
        <f>ROUND('CP Calc'!M154+'CP Calc'!M142,0)</f>
        <v>211</v>
      </c>
      <c r="N44" s="260">
        <f>ROUND('CP Calc'!N154+'CP Calc'!N142,0)</f>
        <v>210</v>
      </c>
    </row>
    <row r="45" spans="2:14">
      <c r="B45" s="12"/>
      <c r="D45" s="257"/>
      <c r="E45" s="257"/>
      <c r="F45" s="174" t="s">
        <v>137</v>
      </c>
      <c r="G45" s="264" t="s">
        <v>233</v>
      </c>
      <c r="H45" s="264">
        <v>100426</v>
      </c>
      <c r="I45" s="264"/>
      <c r="J45" s="260">
        <f>ROUND('CP Calc'!J155+'CP Calc'!J143,0)</f>
        <v>41</v>
      </c>
      <c r="K45" s="260">
        <f>ROUND('CP Calc'!K155+'CP Calc'!K143,0)</f>
        <v>6</v>
      </c>
      <c r="L45" s="260">
        <f>ROUND('CP Calc'!L155+'CP Calc'!L143,0)</f>
        <v>6</v>
      </c>
      <c r="M45" s="260">
        <f>ROUND('CP Calc'!M155+'CP Calc'!M143,0)</f>
        <v>6</v>
      </c>
      <c r="N45" s="260">
        <f>ROUND('CP Calc'!N155+'CP Calc'!N143,0)</f>
        <v>6</v>
      </c>
    </row>
    <row r="46" spans="2:14">
      <c r="B46" s="12"/>
      <c r="D46" s="257"/>
      <c r="E46" s="257"/>
      <c r="F46" s="174" t="s">
        <v>138</v>
      </c>
      <c r="G46" s="264" t="s">
        <v>233</v>
      </c>
      <c r="H46" s="264">
        <v>100427</v>
      </c>
      <c r="I46" s="264"/>
      <c r="J46" s="260">
        <f>ROUND('CP Calc'!J156+'CP Calc'!J144,0)</f>
        <v>77</v>
      </c>
      <c r="K46" s="260">
        <f>ROUND('CP Calc'!K156+'CP Calc'!K144,0)</f>
        <v>77</v>
      </c>
      <c r="L46" s="260">
        <f>ROUND('CP Calc'!L156+'CP Calc'!L144,0)</f>
        <v>77</v>
      </c>
      <c r="M46" s="260">
        <f>ROUND('CP Calc'!M156+'CP Calc'!M144,0)</f>
        <v>76</v>
      </c>
      <c r="N46" s="260">
        <f>ROUND('CP Calc'!N156+'CP Calc'!N144,0)</f>
        <v>76</v>
      </c>
    </row>
    <row r="47" spans="2:14">
      <c r="B47" s="12"/>
      <c r="D47" s="20"/>
      <c r="F47" s="174" t="s">
        <v>1</v>
      </c>
      <c r="G47" s="1"/>
      <c r="J47" s="268">
        <f>SUM(J41:J46)</f>
        <v>1537</v>
      </c>
      <c r="K47" s="268">
        <f t="shared" ref="K47:N47" si="3">SUM(K41:K46)</f>
        <v>740</v>
      </c>
      <c r="L47" s="268">
        <f t="shared" si="3"/>
        <v>736</v>
      </c>
      <c r="M47" s="268">
        <f t="shared" si="3"/>
        <v>730</v>
      </c>
      <c r="N47" s="268">
        <f t="shared" si="3"/>
        <v>726</v>
      </c>
    </row>
    <row r="48" spans="2:14">
      <c r="B48" s="12"/>
      <c r="D48" s="20"/>
      <c r="F48" s="174"/>
      <c r="G48" s="1"/>
      <c r="J48" s="280"/>
      <c r="K48" s="280"/>
      <c r="L48" s="280"/>
      <c r="M48" s="280"/>
      <c r="N48" s="280"/>
    </row>
    <row r="49" spans="2:15">
      <c r="B49" s="12"/>
      <c r="D49" s="20" t="s">
        <v>228</v>
      </c>
      <c r="E49" s="12"/>
      <c r="F49" s="21"/>
      <c r="G49" s="1"/>
    </row>
    <row r="50" spans="2:15">
      <c r="B50" s="12"/>
      <c r="D50" s="20"/>
      <c r="F50" s="9" t="s">
        <v>241</v>
      </c>
      <c r="G50" s="264" t="s">
        <v>234</v>
      </c>
      <c r="H50" s="264">
        <v>400470</v>
      </c>
      <c r="I50" s="264"/>
      <c r="J50" s="23">
        <f>'CP Calc'!J193+'CP Calc'!J194+'CP Calc'!J195+'CP Calc'!J197</f>
        <v>8.7143219264892267</v>
      </c>
      <c r="K50" s="23">
        <f>'CP Calc'!K193+'CP Calc'!K194+'CP Calc'!K195+'CP Calc'!K197</f>
        <v>4.7765525982256012</v>
      </c>
      <c r="L50" s="23">
        <f>'CP Calc'!L193+'CP Calc'!L194+'CP Calc'!L195+'CP Calc'!L197</f>
        <v>4.5348542458808616</v>
      </c>
      <c r="M50" s="23">
        <f>'CP Calc'!M193+'CP Calc'!M194+'CP Calc'!M195+'CP Calc'!M197</f>
        <v>4.585551330798479</v>
      </c>
      <c r="N50" s="23">
        <f>'CP Calc'!N193+'CP Calc'!N194+'CP Calc'!N195+'CP Calc'!N197</f>
        <v>4.6362484157160964</v>
      </c>
    </row>
    <row r="51" spans="2:15">
      <c r="B51" s="12"/>
      <c r="D51" s="20"/>
      <c r="F51" s="9" t="s">
        <v>242</v>
      </c>
      <c r="G51" s="264" t="s">
        <v>234</v>
      </c>
      <c r="H51" s="264">
        <v>400471</v>
      </c>
      <c r="I51" s="264"/>
      <c r="J51" s="23">
        <f>'CP Calc'!J204+'CP Calc'!J205+'CP Calc'!J206+'CP Calc'!J208</f>
        <v>11.503370786516854</v>
      </c>
      <c r="K51" s="23">
        <f>'CP Calc'!K204+'CP Calc'!K205+'CP Calc'!K206+'CP Calc'!K208</f>
        <v>4.2033707865168539</v>
      </c>
      <c r="L51" s="23">
        <f>'CP Calc'!L204+'CP Calc'!L205+'CP Calc'!L206+'CP Calc'!L208</f>
        <v>3.303370786516854</v>
      </c>
      <c r="M51" s="23">
        <f>'CP Calc'!M204+'CP Calc'!M205+'CP Calc'!M206+'CP Calc'!M208</f>
        <v>3.303370786516854</v>
      </c>
      <c r="N51" s="23">
        <f>'CP Calc'!N204+'CP Calc'!N205+'CP Calc'!N206+'CP Calc'!N208</f>
        <v>3.303370786516854</v>
      </c>
    </row>
    <row r="52" spans="2:15">
      <c r="B52" s="12"/>
      <c r="D52" s="20"/>
      <c r="F52" s="9" t="s">
        <v>96</v>
      </c>
      <c r="G52" s="264" t="s">
        <v>234</v>
      </c>
      <c r="H52" s="273">
        <f>H51</f>
        <v>400471</v>
      </c>
      <c r="I52" s="264"/>
      <c r="J52" s="23"/>
      <c r="K52" s="23"/>
      <c r="L52" s="23"/>
      <c r="M52" s="23"/>
      <c r="N52" s="23"/>
    </row>
    <row r="53" spans="2:15">
      <c r="B53" s="12"/>
      <c r="D53" s="20"/>
      <c r="F53" s="9" t="s">
        <v>338</v>
      </c>
      <c r="G53" s="264" t="s">
        <v>234</v>
      </c>
      <c r="H53" s="264">
        <v>400472</v>
      </c>
      <c r="J53" s="23">
        <f>'CP Calc'!J225+'CP Calc'!J226+'CP Calc'!J227+'CP Calc'!J229</f>
        <v>80</v>
      </c>
      <c r="K53" s="23">
        <f>'CP Calc'!K225+'CP Calc'!K226+'CP Calc'!K227+'CP Calc'!K229</f>
        <v>28.666666666666668</v>
      </c>
      <c r="L53" s="23">
        <f>'CP Calc'!L225+'CP Calc'!L226+'CP Calc'!L227+'CP Calc'!L229</f>
        <v>22.666666666666668</v>
      </c>
      <c r="M53" s="23">
        <f>'CP Calc'!M225+'CP Calc'!M226+'CP Calc'!M227+'CP Calc'!M229</f>
        <v>23.166666666666668</v>
      </c>
      <c r="N53" s="23">
        <f>'CP Calc'!N225+'CP Calc'!N226+'CP Calc'!N227+'CP Calc'!N229</f>
        <v>23.666666666666668</v>
      </c>
    </row>
    <row r="54" spans="2:15">
      <c r="B54" s="12"/>
      <c r="D54" s="20"/>
      <c r="F54" s="1" t="s">
        <v>243</v>
      </c>
      <c r="G54" s="264" t="s">
        <v>22</v>
      </c>
      <c r="H54" s="264">
        <v>400932</v>
      </c>
      <c r="I54" s="264"/>
      <c r="J54" s="23">
        <f>'CP Calc'!J237+'CP Calc'!J238+'CP Calc'!J239+'CP Calc'!J241</f>
        <v>190.05331235904026</v>
      </c>
      <c r="K54" s="23">
        <f>'CP Calc'!K237+'CP Calc'!K238+'CP Calc'!K239+'CP Calc'!K241</f>
        <v>40</v>
      </c>
      <c r="L54" s="23">
        <f>'CP Calc'!L237+'CP Calc'!L238+'CP Calc'!L239+'CP Calc'!L241</f>
        <v>20</v>
      </c>
      <c r="M54" s="23">
        <f>'CP Calc'!M237+'CP Calc'!M238+'CP Calc'!M239+'CP Calc'!M241</f>
        <v>20</v>
      </c>
      <c r="N54" s="23">
        <f>'CP Calc'!N237+'CP Calc'!N238+'CP Calc'!N239+'CP Calc'!N241</f>
        <v>20</v>
      </c>
    </row>
    <row r="55" spans="2:15">
      <c r="B55" s="12"/>
      <c r="D55" s="20"/>
      <c r="F55" s="1" t="s">
        <v>244</v>
      </c>
      <c r="G55" s="264" t="s">
        <v>22</v>
      </c>
      <c r="H55" s="264">
        <v>400934</v>
      </c>
      <c r="I55" s="264"/>
      <c r="J55" s="23">
        <f>'CP Calc'!J246+'CP Calc'!J247+'CP Calc'!J248+'CP Calc'!J250</f>
        <v>15.599564517533642</v>
      </c>
      <c r="K55" s="23">
        <f>'CP Calc'!K246+'CP Calc'!K247+'CP Calc'!K248+'CP Calc'!K250</f>
        <v>6.2</v>
      </c>
      <c r="L55" s="23">
        <f>'CP Calc'!L246+'CP Calc'!L247+'CP Calc'!L248+'CP Calc'!L250</f>
        <v>5</v>
      </c>
      <c r="M55" s="23">
        <f>'CP Calc'!M246+'CP Calc'!M247+'CP Calc'!M248+'CP Calc'!M250</f>
        <v>5</v>
      </c>
      <c r="N55" s="23">
        <f>'CP Calc'!N246+'CP Calc'!N247+'CP Calc'!N248+'CP Calc'!N250</f>
        <v>5</v>
      </c>
    </row>
    <row r="56" spans="2:15">
      <c r="B56" s="12"/>
      <c r="D56" s="20"/>
      <c r="F56" s="9" t="s">
        <v>6</v>
      </c>
      <c r="G56" s="264" t="s">
        <v>245</v>
      </c>
      <c r="H56" s="264">
        <v>400957</v>
      </c>
      <c r="I56" s="264"/>
      <c r="J56" s="23">
        <f ca="1">'CP Calc'!J200+'CP Calc'!J211</f>
        <v>67</v>
      </c>
      <c r="K56" s="23">
        <f ca="1">'CP Calc'!K200+'CP Calc'!K211</f>
        <v>7</v>
      </c>
      <c r="L56" s="23">
        <f ca="1">'CP Calc'!L200+'CP Calc'!L211</f>
        <v>9</v>
      </c>
      <c r="M56" s="23">
        <f ca="1">'CP Calc'!M200+'CP Calc'!M211</f>
        <v>2</v>
      </c>
      <c r="N56" s="23">
        <f ca="1">'CP Calc'!N200+'CP Calc'!N211</f>
        <v>5.1999999999999993</v>
      </c>
    </row>
    <row r="57" spans="2:15">
      <c r="B57" s="12"/>
      <c r="D57" s="20"/>
      <c r="F57" s="174" t="s">
        <v>1</v>
      </c>
      <c r="G57" s="1"/>
      <c r="H57" s="13"/>
      <c r="I57" s="13"/>
      <c r="J57" s="24">
        <f ca="1">SUM(J50:J56)</f>
        <v>372.87056958957999</v>
      </c>
      <c r="K57" s="24">
        <f t="shared" ref="K57:N57" ca="1" si="4">SUM(K50:K56)</f>
        <v>90.846590051409123</v>
      </c>
      <c r="L57" s="24">
        <f t="shared" ca="1" si="4"/>
        <v>64.504891699064387</v>
      </c>
      <c r="M57" s="24">
        <f t="shared" ca="1" si="4"/>
        <v>58.055588783982003</v>
      </c>
      <c r="N57" s="24">
        <f t="shared" ca="1" si="4"/>
        <v>61.806285868899622</v>
      </c>
      <c r="O57" s="278">
        <f ca="1">SUM(J57:N57)-SUM('CP Calc'!J193:N195,'CP Calc'!J197:N197,'CP Calc'!J204:N206,'CP Calc'!J208:N208,'CP Calc'!J237:N239,'CP Calc'!J241:N241,'CP Calc'!J246:N248,'CP Calc'!J250:N250,'CP Calc'!J200:N200,'CP Calc'!J211:N211,'CP Calc'!J225:N227,'CP Calc'!J229:N229)</f>
        <v>0</v>
      </c>
    </row>
    <row r="58" spans="2:15">
      <c r="B58" s="12"/>
      <c r="D58" s="20"/>
      <c r="G58" s="1"/>
      <c r="H58" s="13"/>
      <c r="I58" s="13"/>
      <c r="J58" s="275"/>
      <c r="K58" s="275"/>
      <c r="L58" s="275"/>
      <c r="M58" s="275"/>
      <c r="N58" s="275"/>
      <c r="O58" s="152"/>
    </row>
    <row r="59" spans="2:15">
      <c r="B59" s="12"/>
      <c r="D59" s="20"/>
      <c r="G59" s="1"/>
      <c r="H59" s="13"/>
      <c r="I59" s="13"/>
      <c r="J59" s="275"/>
      <c r="K59" s="275"/>
      <c r="L59" s="275"/>
      <c r="M59" s="275"/>
      <c r="N59" s="275"/>
      <c r="O59" s="152"/>
    </row>
    <row r="60" spans="2:15">
      <c r="B60" s="19" t="s">
        <v>236</v>
      </c>
      <c r="D60" s="20"/>
      <c r="G60" s="1"/>
      <c r="H60" s="13"/>
      <c r="I60" s="13"/>
    </row>
    <row r="61" spans="2:15">
      <c r="B61" s="12"/>
      <c r="D61" s="20"/>
      <c r="G61" s="1"/>
      <c r="H61" s="13"/>
      <c r="I61" s="13"/>
    </row>
    <row r="62" spans="2:15">
      <c r="B62" s="12"/>
      <c r="D62" s="255" t="s">
        <v>229</v>
      </c>
      <c r="G62" s="1"/>
      <c r="H62" s="13"/>
      <c r="I62" s="13"/>
    </row>
    <row r="63" spans="2:15">
      <c r="B63" s="12"/>
      <c r="D63" s="20"/>
      <c r="F63" s="174" t="s">
        <v>133</v>
      </c>
      <c r="G63" s="264" t="s">
        <v>237</v>
      </c>
      <c r="H63" s="279"/>
      <c r="I63" s="13"/>
      <c r="J63" s="265"/>
      <c r="K63" s="265"/>
      <c r="L63" s="265"/>
      <c r="M63" s="265"/>
      <c r="N63" s="265"/>
    </row>
    <row r="64" spans="2:15">
      <c r="B64" s="12"/>
      <c r="D64" s="20"/>
      <c r="F64" s="174" t="s">
        <v>134</v>
      </c>
      <c r="G64" s="264" t="s">
        <v>237</v>
      </c>
      <c r="H64" s="279"/>
      <c r="I64" s="13"/>
      <c r="J64" s="265"/>
      <c r="K64" s="265"/>
      <c r="L64" s="265"/>
      <c r="M64" s="265"/>
      <c r="N64" s="265"/>
    </row>
    <row r="65" spans="2:14">
      <c r="B65" s="12"/>
      <c r="D65" s="20"/>
      <c r="F65" s="174" t="s">
        <v>135</v>
      </c>
      <c r="G65" s="264" t="s">
        <v>237</v>
      </c>
      <c r="H65" s="279"/>
      <c r="I65" s="13"/>
      <c r="J65" s="265"/>
      <c r="K65" s="265"/>
      <c r="L65" s="265"/>
      <c r="M65" s="265"/>
      <c r="N65" s="265"/>
    </row>
    <row r="66" spans="2:14">
      <c r="B66" s="12"/>
      <c r="D66" s="20"/>
      <c r="F66" s="174" t="s">
        <v>136</v>
      </c>
      <c r="G66" s="264" t="s">
        <v>237</v>
      </c>
      <c r="H66" s="279"/>
      <c r="I66" s="13"/>
      <c r="J66" s="265"/>
      <c r="K66" s="265"/>
      <c r="L66" s="265"/>
      <c r="M66" s="265"/>
      <c r="N66" s="265"/>
    </row>
    <row r="67" spans="2:14">
      <c r="B67" s="12"/>
      <c r="D67" s="20"/>
      <c r="F67" s="174" t="s">
        <v>137</v>
      </c>
      <c r="G67" s="264" t="s">
        <v>237</v>
      </c>
      <c r="H67" s="279"/>
      <c r="I67" s="13"/>
      <c r="J67" s="265"/>
      <c r="K67" s="265"/>
      <c r="L67" s="265"/>
      <c r="M67" s="265"/>
      <c r="N67" s="265"/>
    </row>
    <row r="68" spans="2:14">
      <c r="B68" s="12"/>
      <c r="D68" s="20"/>
      <c r="F68" s="174" t="s">
        <v>138</v>
      </c>
      <c r="G68" s="264" t="s">
        <v>237</v>
      </c>
      <c r="H68" s="279"/>
      <c r="I68" s="13"/>
      <c r="J68" s="265"/>
      <c r="K68" s="265"/>
      <c r="L68" s="265"/>
      <c r="M68" s="265"/>
      <c r="N68" s="265"/>
    </row>
    <row r="69" spans="2:14">
      <c r="B69" s="12"/>
      <c r="D69" s="20"/>
      <c r="F69" s="174" t="s">
        <v>1</v>
      </c>
      <c r="G69" s="1"/>
      <c r="H69" s="13"/>
      <c r="I69" s="13"/>
      <c r="J69" s="268">
        <f>SUM(J63:J68)</f>
        <v>0</v>
      </c>
      <c r="K69" s="268">
        <f t="shared" ref="K69:N69" si="5">SUM(K63:K68)</f>
        <v>0</v>
      </c>
      <c r="L69" s="268">
        <f t="shared" si="5"/>
        <v>0</v>
      </c>
      <c r="M69" s="268">
        <f t="shared" si="5"/>
        <v>0</v>
      </c>
      <c r="N69" s="268">
        <f t="shared" si="5"/>
        <v>0</v>
      </c>
    </row>
    <row r="70" spans="2:14">
      <c r="B70" s="12"/>
      <c r="D70" s="20"/>
      <c r="G70" s="1"/>
      <c r="H70" s="13"/>
      <c r="I70" s="13"/>
    </row>
    <row r="71" spans="2:14">
      <c r="B71" s="12"/>
      <c r="D71" s="256" t="s">
        <v>230</v>
      </c>
      <c r="E71" s="257"/>
      <c r="F71" s="258"/>
      <c r="G71" s="1"/>
      <c r="H71" s="13"/>
      <c r="I71" s="13"/>
    </row>
    <row r="72" spans="2:14">
      <c r="B72" s="12"/>
      <c r="D72" s="256"/>
      <c r="E72" s="255" t="s">
        <v>8</v>
      </c>
      <c r="F72" s="257"/>
      <c r="G72" s="1"/>
      <c r="H72" s="13"/>
      <c r="I72" s="13"/>
    </row>
    <row r="73" spans="2:14">
      <c r="B73" s="12"/>
      <c r="D73" s="257"/>
      <c r="E73" s="257"/>
      <c r="F73" s="174" t="s">
        <v>133</v>
      </c>
      <c r="G73" s="264" t="s">
        <v>237</v>
      </c>
      <c r="H73" s="13">
        <v>400846</v>
      </c>
      <c r="I73" s="13"/>
      <c r="J73" s="261">
        <f t="shared" ref="J73:N78" si="6">J23</f>
        <v>162</v>
      </c>
      <c r="K73" s="261">
        <f t="shared" si="6"/>
        <v>163</v>
      </c>
      <c r="L73" s="261">
        <f t="shared" si="6"/>
        <v>161</v>
      </c>
      <c r="M73" s="261">
        <f t="shared" si="6"/>
        <v>160</v>
      </c>
      <c r="N73" s="261">
        <f t="shared" si="6"/>
        <v>158</v>
      </c>
    </row>
    <row r="74" spans="2:14">
      <c r="B74" s="12"/>
      <c r="D74" s="257"/>
      <c r="E74" s="257"/>
      <c r="F74" s="174" t="s">
        <v>134</v>
      </c>
      <c r="G74" s="264" t="s">
        <v>237</v>
      </c>
      <c r="H74" s="13">
        <v>400847</v>
      </c>
      <c r="I74" s="13"/>
      <c r="J74" s="261">
        <f t="shared" si="6"/>
        <v>14</v>
      </c>
      <c r="K74" s="261">
        <f t="shared" si="6"/>
        <v>13</v>
      </c>
      <c r="L74" s="261">
        <f t="shared" si="6"/>
        <v>13</v>
      </c>
      <c r="M74" s="261">
        <f t="shared" si="6"/>
        <v>13</v>
      </c>
      <c r="N74" s="261">
        <f t="shared" si="6"/>
        <v>12</v>
      </c>
    </row>
    <row r="75" spans="2:14">
      <c r="B75" s="12"/>
      <c r="D75" s="257"/>
      <c r="E75" s="257"/>
      <c r="F75" s="174" t="s">
        <v>135</v>
      </c>
      <c r="G75" s="264" t="s">
        <v>237</v>
      </c>
      <c r="H75" s="13">
        <v>400780</v>
      </c>
      <c r="I75" s="13"/>
      <c r="J75" s="261">
        <f t="shared" si="6"/>
        <v>32</v>
      </c>
      <c r="K75" s="261">
        <f t="shared" si="6"/>
        <v>32</v>
      </c>
      <c r="L75" s="261">
        <f t="shared" si="6"/>
        <v>31</v>
      </c>
      <c r="M75" s="261">
        <f t="shared" si="6"/>
        <v>31</v>
      </c>
      <c r="N75" s="261">
        <f t="shared" si="6"/>
        <v>31</v>
      </c>
    </row>
    <row r="76" spans="2:14">
      <c r="B76" s="12"/>
      <c r="D76" s="257"/>
      <c r="E76" s="257"/>
      <c r="F76" s="174" t="s">
        <v>136</v>
      </c>
      <c r="G76" s="264" t="s">
        <v>237</v>
      </c>
      <c r="H76" s="13">
        <v>400848</v>
      </c>
      <c r="I76" s="13"/>
      <c r="J76" s="261">
        <f t="shared" si="6"/>
        <v>69</v>
      </c>
      <c r="K76" s="261">
        <f t="shared" si="6"/>
        <v>70</v>
      </c>
      <c r="L76" s="261">
        <f t="shared" si="6"/>
        <v>69</v>
      </c>
      <c r="M76" s="261">
        <f t="shared" si="6"/>
        <v>68</v>
      </c>
      <c r="N76" s="261">
        <f t="shared" si="6"/>
        <v>67</v>
      </c>
    </row>
    <row r="77" spans="2:14">
      <c r="B77" s="12"/>
      <c r="D77" s="257"/>
      <c r="E77" s="257"/>
      <c r="F77" s="174" t="s">
        <v>137</v>
      </c>
      <c r="G77" s="264" t="s">
        <v>237</v>
      </c>
      <c r="H77" s="13">
        <v>400781</v>
      </c>
      <c r="I77" s="13"/>
      <c r="J77" s="261">
        <f t="shared" si="6"/>
        <v>2</v>
      </c>
      <c r="K77" s="261">
        <f t="shared" si="6"/>
        <v>2</v>
      </c>
      <c r="L77" s="261">
        <f t="shared" si="6"/>
        <v>2</v>
      </c>
      <c r="M77" s="261">
        <f t="shared" si="6"/>
        <v>2</v>
      </c>
      <c r="N77" s="261">
        <f t="shared" si="6"/>
        <v>2</v>
      </c>
    </row>
    <row r="78" spans="2:14">
      <c r="B78" s="12"/>
      <c r="D78" s="257"/>
      <c r="E78" s="257"/>
      <c r="F78" s="174" t="s">
        <v>138</v>
      </c>
      <c r="G78" s="264" t="s">
        <v>237</v>
      </c>
      <c r="H78" s="13">
        <v>400783</v>
      </c>
      <c r="I78" s="13"/>
      <c r="J78" s="261">
        <f t="shared" si="6"/>
        <v>7</v>
      </c>
      <c r="K78" s="261">
        <f t="shared" si="6"/>
        <v>7</v>
      </c>
      <c r="L78" s="261">
        <f t="shared" si="6"/>
        <v>7</v>
      </c>
      <c r="M78" s="261">
        <f t="shared" si="6"/>
        <v>7</v>
      </c>
      <c r="N78" s="261">
        <f t="shared" si="6"/>
        <v>7</v>
      </c>
    </row>
    <row r="79" spans="2:14">
      <c r="B79" s="12"/>
      <c r="D79" s="257"/>
      <c r="E79" s="257"/>
      <c r="F79" s="174" t="s">
        <v>1</v>
      </c>
      <c r="G79" s="264"/>
      <c r="H79" s="13"/>
      <c r="I79" s="13"/>
      <c r="J79" s="268">
        <f>SUM(J73:J78)</f>
        <v>286</v>
      </c>
      <c r="K79" s="268">
        <f t="shared" ref="K79:N79" si="7">SUM(K73:K78)</f>
        <v>287</v>
      </c>
      <c r="L79" s="268">
        <f t="shared" si="7"/>
        <v>283</v>
      </c>
      <c r="M79" s="268">
        <f t="shared" si="7"/>
        <v>281</v>
      </c>
      <c r="N79" s="268">
        <f t="shared" si="7"/>
        <v>277</v>
      </c>
    </row>
    <row r="80" spans="2:14">
      <c r="B80" s="12"/>
      <c r="D80" s="257"/>
      <c r="E80" s="257"/>
      <c r="F80" s="174"/>
      <c r="G80" s="264"/>
      <c r="H80" s="13"/>
      <c r="I80" s="13"/>
      <c r="J80" s="261"/>
      <c r="K80" s="261"/>
      <c r="L80" s="261"/>
      <c r="M80" s="261"/>
      <c r="N80" s="261"/>
    </row>
    <row r="81" spans="2:14">
      <c r="B81" s="12"/>
      <c r="D81" s="257"/>
      <c r="E81" s="259" t="s">
        <v>224</v>
      </c>
      <c r="F81" s="258"/>
      <c r="G81" s="1"/>
      <c r="H81" s="13"/>
      <c r="I81" s="13"/>
    </row>
    <row r="82" spans="2:14">
      <c r="B82" s="12"/>
      <c r="D82" s="257"/>
      <c r="E82" s="257"/>
      <c r="F82" s="174" t="s">
        <v>133</v>
      </c>
      <c r="G82" s="264" t="s">
        <v>237</v>
      </c>
      <c r="H82" s="265"/>
      <c r="J82" s="266"/>
      <c r="K82" s="265"/>
      <c r="L82" s="265"/>
      <c r="M82" s="265"/>
      <c r="N82" s="265"/>
    </row>
    <row r="83" spans="2:14">
      <c r="B83" s="12"/>
      <c r="D83" s="257"/>
      <c r="E83" s="257"/>
      <c r="F83" s="174" t="s">
        <v>134</v>
      </c>
      <c r="G83" s="264" t="s">
        <v>237</v>
      </c>
      <c r="H83" s="265"/>
      <c r="J83" s="265"/>
      <c r="K83" s="265"/>
      <c r="L83" s="265"/>
      <c r="M83" s="265"/>
      <c r="N83" s="265"/>
    </row>
    <row r="84" spans="2:14">
      <c r="B84" s="12"/>
      <c r="D84" s="257"/>
      <c r="E84" s="257"/>
      <c r="F84" s="174" t="s">
        <v>135</v>
      </c>
      <c r="G84" s="264" t="s">
        <v>237</v>
      </c>
      <c r="H84" s="265"/>
      <c r="J84" s="265"/>
      <c r="K84" s="265"/>
      <c r="L84" s="265"/>
      <c r="M84" s="265"/>
      <c r="N84" s="265"/>
    </row>
    <row r="85" spans="2:14">
      <c r="B85" s="12"/>
      <c r="D85" s="257"/>
      <c r="E85" s="257"/>
      <c r="F85" s="174" t="s">
        <v>136</v>
      </c>
      <c r="G85" s="264" t="s">
        <v>237</v>
      </c>
      <c r="H85" s="265"/>
      <c r="J85" s="265"/>
      <c r="K85" s="265"/>
      <c r="L85" s="265"/>
      <c r="M85" s="265"/>
      <c r="N85" s="265"/>
    </row>
    <row r="86" spans="2:14">
      <c r="B86" s="12"/>
      <c r="D86" s="257"/>
      <c r="E86" s="257"/>
      <c r="F86" s="174" t="s">
        <v>137</v>
      </c>
      <c r="G86" s="264" t="s">
        <v>237</v>
      </c>
      <c r="H86" s="265"/>
      <c r="J86" s="265"/>
      <c r="K86" s="265"/>
      <c r="L86" s="265"/>
      <c r="M86" s="265"/>
      <c r="N86" s="265"/>
    </row>
    <row r="87" spans="2:14">
      <c r="B87" s="12"/>
      <c r="D87" s="257"/>
      <c r="E87" s="257"/>
      <c r="F87" s="174" t="s">
        <v>138</v>
      </c>
      <c r="G87" s="264" t="s">
        <v>237</v>
      </c>
      <c r="H87" s="265"/>
      <c r="J87" s="265"/>
      <c r="K87" s="265"/>
      <c r="L87" s="265"/>
      <c r="M87" s="265"/>
      <c r="N87" s="265"/>
    </row>
    <row r="88" spans="2:14">
      <c r="B88" s="12"/>
      <c r="D88" s="257"/>
      <c r="E88" s="257"/>
      <c r="F88" s="174" t="s">
        <v>1</v>
      </c>
      <c r="G88" s="264"/>
      <c r="H88" s="13"/>
      <c r="I88" s="13"/>
      <c r="J88" s="268">
        <f>SUM(J82:J87)</f>
        <v>0</v>
      </c>
      <c r="K88" s="268">
        <f t="shared" ref="K88:N88" si="8">SUM(K82:K87)</f>
        <v>0</v>
      </c>
      <c r="L88" s="268">
        <f t="shared" si="8"/>
        <v>0</v>
      </c>
      <c r="M88" s="268">
        <f t="shared" si="8"/>
        <v>0</v>
      </c>
      <c r="N88" s="268">
        <f t="shared" si="8"/>
        <v>0</v>
      </c>
    </row>
    <row r="89" spans="2:14">
      <c r="B89" s="12"/>
      <c r="D89" s="257"/>
      <c r="E89" s="257"/>
      <c r="F89" s="174"/>
      <c r="G89" s="264"/>
      <c r="H89" s="13"/>
      <c r="I89" s="13"/>
      <c r="J89" s="13"/>
      <c r="K89" s="13"/>
      <c r="L89" s="13"/>
      <c r="M89" s="13"/>
      <c r="N89" s="13"/>
    </row>
    <row r="90" spans="2:14">
      <c r="B90" s="12"/>
      <c r="D90" s="257"/>
      <c r="E90" s="259" t="s">
        <v>225</v>
      </c>
      <c r="F90" s="258"/>
      <c r="G90" s="1"/>
      <c r="H90" s="13"/>
      <c r="I90" s="13"/>
    </row>
    <row r="91" spans="2:14">
      <c r="B91" s="12"/>
      <c r="D91" s="257"/>
      <c r="E91" s="257"/>
      <c r="F91" s="174" t="s">
        <v>133</v>
      </c>
      <c r="G91" s="264" t="s">
        <v>237</v>
      </c>
      <c r="H91" s="13">
        <v>400692</v>
      </c>
      <c r="I91" s="13"/>
      <c r="J91" s="22">
        <f t="shared" ref="J91:N96" si="9">J41</f>
        <v>724</v>
      </c>
      <c r="K91" s="22">
        <f t="shared" si="9"/>
        <v>417</v>
      </c>
      <c r="L91" s="22">
        <f t="shared" si="9"/>
        <v>414</v>
      </c>
      <c r="M91" s="22">
        <f t="shared" si="9"/>
        <v>411</v>
      </c>
      <c r="N91" s="22">
        <f t="shared" si="9"/>
        <v>408</v>
      </c>
    </row>
    <row r="92" spans="2:14">
      <c r="B92" s="12"/>
      <c r="D92" s="257"/>
      <c r="E92" s="257"/>
      <c r="F92" s="174" t="s">
        <v>134</v>
      </c>
      <c r="G92" s="264" t="s">
        <v>237</v>
      </c>
      <c r="H92" s="13">
        <v>400693</v>
      </c>
      <c r="I92" s="13"/>
      <c r="J92" s="22">
        <f t="shared" si="9"/>
        <v>73</v>
      </c>
      <c r="K92" s="22">
        <f t="shared" si="9"/>
        <v>24</v>
      </c>
      <c r="L92" s="22">
        <f t="shared" si="9"/>
        <v>24</v>
      </c>
      <c r="M92" s="22">
        <f t="shared" si="9"/>
        <v>24</v>
      </c>
      <c r="N92" s="22">
        <f t="shared" si="9"/>
        <v>24</v>
      </c>
    </row>
    <row r="93" spans="2:14">
      <c r="B93" s="12"/>
      <c r="D93" s="257"/>
      <c r="E93" s="257"/>
      <c r="F93" s="174" t="s">
        <v>135</v>
      </c>
      <c r="G93" s="264" t="s">
        <v>237</v>
      </c>
      <c r="H93" s="13">
        <v>400694</v>
      </c>
      <c r="I93" s="13"/>
      <c r="J93" s="22">
        <f t="shared" si="9"/>
        <v>84</v>
      </c>
      <c r="K93" s="22">
        <f t="shared" si="9"/>
        <v>2</v>
      </c>
      <c r="L93" s="22">
        <f t="shared" si="9"/>
        <v>2</v>
      </c>
      <c r="M93" s="22">
        <f t="shared" si="9"/>
        <v>2</v>
      </c>
      <c r="N93" s="22">
        <f t="shared" si="9"/>
        <v>2</v>
      </c>
    </row>
    <row r="94" spans="2:14">
      <c r="B94" s="12"/>
      <c r="D94" s="257"/>
      <c r="E94" s="257"/>
      <c r="F94" s="174" t="s">
        <v>136</v>
      </c>
      <c r="G94" s="264" t="s">
        <v>237</v>
      </c>
      <c r="H94" s="13">
        <v>400695</v>
      </c>
      <c r="I94" s="13"/>
      <c r="J94" s="22">
        <f t="shared" si="9"/>
        <v>538</v>
      </c>
      <c r="K94" s="22">
        <f t="shared" si="9"/>
        <v>214</v>
      </c>
      <c r="L94" s="22">
        <f t="shared" si="9"/>
        <v>213</v>
      </c>
      <c r="M94" s="22">
        <f t="shared" si="9"/>
        <v>211</v>
      </c>
      <c r="N94" s="22">
        <f t="shared" si="9"/>
        <v>210</v>
      </c>
    </row>
    <row r="95" spans="2:14">
      <c r="B95" s="12"/>
      <c r="D95" s="257"/>
      <c r="E95" s="257"/>
      <c r="F95" s="174" t="s">
        <v>137</v>
      </c>
      <c r="G95" s="264" t="s">
        <v>237</v>
      </c>
      <c r="H95" s="13">
        <v>400696</v>
      </c>
      <c r="I95" s="13"/>
      <c r="J95" s="22">
        <f t="shared" si="9"/>
        <v>41</v>
      </c>
      <c r="K95" s="22">
        <f t="shared" si="9"/>
        <v>6</v>
      </c>
      <c r="L95" s="22">
        <f t="shared" si="9"/>
        <v>6</v>
      </c>
      <c r="M95" s="22">
        <f t="shared" si="9"/>
        <v>6</v>
      </c>
      <c r="N95" s="22">
        <f t="shared" si="9"/>
        <v>6</v>
      </c>
    </row>
    <row r="96" spans="2:14">
      <c r="B96" s="12"/>
      <c r="D96" s="257"/>
      <c r="E96" s="257"/>
      <c r="F96" s="174" t="s">
        <v>138</v>
      </c>
      <c r="G96" s="264" t="s">
        <v>237</v>
      </c>
      <c r="H96" s="13">
        <v>400697</v>
      </c>
      <c r="I96" s="13"/>
      <c r="J96" s="22">
        <f t="shared" si="9"/>
        <v>77</v>
      </c>
      <c r="K96" s="22">
        <f t="shared" si="9"/>
        <v>77</v>
      </c>
      <c r="L96" s="22">
        <f t="shared" si="9"/>
        <v>77</v>
      </c>
      <c r="M96" s="22">
        <f t="shared" si="9"/>
        <v>76</v>
      </c>
      <c r="N96" s="22">
        <f t="shared" si="9"/>
        <v>76</v>
      </c>
    </row>
    <row r="97" spans="2:15">
      <c r="B97" s="12"/>
      <c r="D97" s="257"/>
      <c r="E97" s="257"/>
      <c r="F97" s="174" t="s">
        <v>1</v>
      </c>
      <c r="G97" s="264"/>
      <c r="H97" s="13"/>
      <c r="I97" s="13"/>
      <c r="J97" s="268">
        <f>SUM(J91:J96)</f>
        <v>1537</v>
      </c>
      <c r="K97" s="268">
        <f t="shared" ref="K97:N97" si="10">SUM(K91:K96)</f>
        <v>740</v>
      </c>
      <c r="L97" s="268">
        <f t="shared" si="10"/>
        <v>736</v>
      </c>
      <c r="M97" s="268">
        <f t="shared" si="10"/>
        <v>730</v>
      </c>
      <c r="N97" s="268">
        <f t="shared" si="10"/>
        <v>726</v>
      </c>
    </row>
    <row r="98" spans="2:15">
      <c r="B98" s="12"/>
      <c r="D98" s="20"/>
      <c r="G98" s="1"/>
      <c r="H98" s="13"/>
      <c r="I98" s="13"/>
    </row>
    <row r="99" spans="2:15">
      <c r="B99" s="12"/>
      <c r="D99" s="20" t="s">
        <v>228</v>
      </c>
      <c r="E99" s="12"/>
      <c r="F99" s="21"/>
      <c r="G99" s="1"/>
      <c r="H99" s="13"/>
      <c r="I99" s="13"/>
    </row>
    <row r="100" spans="2:15">
      <c r="B100" s="12"/>
      <c r="D100" s="20"/>
      <c r="F100" s="9" t="s">
        <v>241</v>
      </c>
      <c r="G100" s="264" t="s">
        <v>237</v>
      </c>
      <c r="H100" s="1">
        <v>400475</v>
      </c>
      <c r="J100" s="267">
        <f>J50</f>
        <v>8.7143219264892267</v>
      </c>
      <c r="K100" s="267">
        <f t="shared" ref="K100:N100" si="11">K50</f>
        <v>4.7765525982256012</v>
      </c>
      <c r="L100" s="267">
        <f t="shared" si="11"/>
        <v>4.5348542458808616</v>
      </c>
      <c r="M100" s="267">
        <f t="shared" si="11"/>
        <v>4.585551330798479</v>
      </c>
      <c r="N100" s="267">
        <f t="shared" si="11"/>
        <v>4.6362484157160964</v>
      </c>
    </row>
    <row r="101" spans="2:15">
      <c r="B101" s="12"/>
      <c r="D101" s="20"/>
      <c r="F101" s="9" t="s">
        <v>242</v>
      </c>
      <c r="G101" s="264" t="s">
        <v>237</v>
      </c>
      <c r="H101" s="1">
        <v>400476</v>
      </c>
      <c r="J101" s="267">
        <f ca="1">J51+'CP Calc'!J217+'CP Calc'!J218+'CP Calc'!J220</f>
        <v>26.083370786516852</v>
      </c>
      <c r="K101" s="267">
        <f ca="1">K51+'CP Calc'!K217+'CP Calc'!K218+'CP Calc'!K220</f>
        <v>7.6233707865168538</v>
      </c>
      <c r="L101" s="267">
        <f ca="1">L51+'CP Calc'!L217+'CP Calc'!L218+'CP Calc'!L220</f>
        <v>5.1033707865168543</v>
      </c>
      <c r="M101" s="267">
        <f ca="1">M51+'CP Calc'!M217+'CP Calc'!M218+'CP Calc'!M220</f>
        <v>5.1033707865168543</v>
      </c>
      <c r="N101" s="267">
        <f ca="1">N51+'CP Calc'!N217+'CP Calc'!N218+'CP Calc'!N220</f>
        <v>6.9033707865168541</v>
      </c>
    </row>
    <row r="102" spans="2:15">
      <c r="B102" s="12"/>
      <c r="D102" s="20"/>
      <c r="F102" s="9" t="s">
        <v>96</v>
      </c>
      <c r="G102" s="264" t="s">
        <v>237</v>
      </c>
      <c r="H102" s="274">
        <f>H101</f>
        <v>400476</v>
      </c>
      <c r="J102" s="267"/>
      <c r="K102" s="267"/>
      <c r="L102" s="267"/>
      <c r="M102" s="267"/>
      <c r="N102" s="267"/>
    </row>
    <row r="103" spans="2:15">
      <c r="B103" s="12"/>
      <c r="D103" s="20"/>
      <c r="F103" s="9" t="s">
        <v>291</v>
      </c>
      <c r="G103" s="264" t="s">
        <v>237</v>
      </c>
      <c r="H103" s="12">
        <v>400477</v>
      </c>
      <c r="J103" s="267">
        <f t="shared" ref="J103:N106" si="12">J53</f>
        <v>80</v>
      </c>
      <c r="K103" s="267">
        <f>K53</f>
        <v>28.666666666666668</v>
      </c>
      <c r="L103" s="267">
        <f t="shared" si="12"/>
        <v>22.666666666666668</v>
      </c>
      <c r="M103" s="267">
        <f t="shared" si="12"/>
        <v>23.166666666666668</v>
      </c>
      <c r="N103" s="267">
        <f t="shared" si="12"/>
        <v>23.666666666666668</v>
      </c>
    </row>
    <row r="104" spans="2:15">
      <c r="B104" s="12"/>
      <c r="D104" s="20"/>
      <c r="F104" s="1" t="s">
        <v>243</v>
      </c>
      <c r="G104" s="264" t="s">
        <v>237</v>
      </c>
      <c r="H104" s="12">
        <v>400935</v>
      </c>
      <c r="I104" s="12"/>
      <c r="J104" s="267">
        <f t="shared" si="12"/>
        <v>190.05331235904026</v>
      </c>
      <c r="K104" s="267">
        <f t="shared" si="12"/>
        <v>40</v>
      </c>
      <c r="L104" s="267">
        <f t="shared" si="12"/>
        <v>20</v>
      </c>
      <c r="M104" s="267">
        <f t="shared" si="12"/>
        <v>20</v>
      </c>
      <c r="N104" s="267">
        <f t="shared" si="12"/>
        <v>20</v>
      </c>
    </row>
    <row r="105" spans="2:15">
      <c r="B105" s="12"/>
      <c r="D105" s="20"/>
      <c r="F105" s="1" t="s">
        <v>244</v>
      </c>
      <c r="G105" s="264" t="s">
        <v>237</v>
      </c>
      <c r="H105" s="12">
        <v>400937</v>
      </c>
      <c r="I105" s="12"/>
      <c r="J105" s="267">
        <f t="shared" si="12"/>
        <v>15.599564517533642</v>
      </c>
      <c r="K105" s="267">
        <f t="shared" si="12"/>
        <v>6.2</v>
      </c>
      <c r="L105" s="267">
        <f t="shared" si="12"/>
        <v>5</v>
      </c>
      <c r="M105" s="267">
        <f t="shared" si="12"/>
        <v>5</v>
      </c>
      <c r="N105" s="267">
        <f t="shared" si="12"/>
        <v>5</v>
      </c>
    </row>
    <row r="106" spans="2:15">
      <c r="B106" s="12"/>
      <c r="D106" s="20"/>
      <c r="F106" s="9" t="s">
        <v>6</v>
      </c>
      <c r="G106" s="264" t="s">
        <v>237</v>
      </c>
      <c r="H106" s="1">
        <v>400958</v>
      </c>
      <c r="J106" s="267">
        <f t="shared" ca="1" si="12"/>
        <v>67</v>
      </c>
      <c r="K106" s="267">
        <f t="shared" ca="1" si="12"/>
        <v>7</v>
      </c>
      <c r="L106" s="267">
        <f t="shared" ca="1" si="12"/>
        <v>9</v>
      </c>
      <c r="M106" s="267">
        <f t="shared" ca="1" si="12"/>
        <v>2</v>
      </c>
      <c r="N106" s="267">
        <f t="shared" ca="1" si="12"/>
        <v>5.1999999999999993</v>
      </c>
    </row>
    <row r="107" spans="2:15">
      <c r="B107" s="12"/>
      <c r="C107" s="20"/>
      <c r="F107" s="1" t="s">
        <v>1</v>
      </c>
      <c r="G107" s="1"/>
      <c r="H107" s="13"/>
      <c r="I107" s="13"/>
      <c r="J107" s="24">
        <f ca="1">SUM(J100:J106)</f>
        <v>387.45056958957997</v>
      </c>
      <c r="K107" s="24">
        <f t="shared" ref="K107:N107" ca="1" si="13">SUM(K100:K106)</f>
        <v>94.266590051409125</v>
      </c>
      <c r="L107" s="24">
        <f t="shared" ca="1" si="13"/>
        <v>66.304891699064385</v>
      </c>
      <c r="M107" s="24">
        <f t="shared" ca="1" si="13"/>
        <v>59.855588783982</v>
      </c>
      <c r="N107" s="24">
        <f t="shared" ca="1" si="13"/>
        <v>65.406285868899616</v>
      </c>
      <c r="O107" s="278">
        <f ca="1">SUM(J107:N107)-SUM('CP Calc'!J193:N195,'CP Calc'!J197:N197,'CP Calc'!J204:N206,'CP Calc'!J208:N208,'CP Calc'!J237:N239,'CP Calc'!J241:N241,'CP Calc'!J246:N248,'CP Calc'!J250:N250,'CP Calc'!J200:N200,'CP Calc'!J211:N211,'CP Calc'!J225:N227,'CP Calc'!J229:N229,'CP Calc'!J217:N218,'CP Calc'!J220:N220)</f>
        <v>0</v>
      </c>
    </row>
    <row r="108" spans="2:15">
      <c r="B108" s="12"/>
      <c r="C108" s="20"/>
      <c r="G108" s="1"/>
      <c r="H108" s="13"/>
      <c r="I108" s="13"/>
    </row>
    <row r="109" spans="2:15">
      <c r="B109" s="12"/>
      <c r="C109" s="20"/>
      <c r="D109" s="20" t="s">
        <v>246</v>
      </c>
      <c r="G109" s="1"/>
      <c r="H109" s="13"/>
      <c r="I109" s="13"/>
    </row>
    <row r="110" spans="2:15">
      <c r="B110" s="12"/>
      <c r="F110" s="9" t="s">
        <v>226</v>
      </c>
      <c r="G110" s="264" t="s">
        <v>246</v>
      </c>
      <c r="H110" s="1">
        <v>400890</v>
      </c>
      <c r="I110" s="13"/>
      <c r="J110" s="274">
        <f>Inputs!$J$336</f>
        <v>200</v>
      </c>
      <c r="K110" s="1">
        <f>J110</f>
        <v>200</v>
      </c>
      <c r="L110" s="1">
        <f t="shared" ref="L110:N111" si="14">K110</f>
        <v>200</v>
      </c>
      <c r="M110" s="1">
        <f t="shared" si="14"/>
        <v>200</v>
      </c>
      <c r="N110" s="1">
        <f t="shared" si="14"/>
        <v>200</v>
      </c>
    </row>
    <row r="111" spans="2:15">
      <c r="B111" s="12"/>
      <c r="C111" s="20"/>
      <c r="F111" s="9" t="s">
        <v>227</v>
      </c>
      <c r="G111" s="264" t="s">
        <v>246</v>
      </c>
      <c r="H111" s="1">
        <v>400900</v>
      </c>
      <c r="I111" s="13"/>
      <c r="J111" s="274">
        <f>Inputs!$J$337</f>
        <v>180</v>
      </c>
      <c r="K111" s="1">
        <f>J111</f>
        <v>180</v>
      </c>
      <c r="L111" s="1">
        <f t="shared" si="14"/>
        <v>180</v>
      </c>
      <c r="M111" s="1">
        <f t="shared" si="14"/>
        <v>180</v>
      </c>
      <c r="N111" s="1">
        <f t="shared" si="14"/>
        <v>180</v>
      </c>
    </row>
    <row r="112" spans="2:15">
      <c r="B112" s="12"/>
      <c r="C112" s="20"/>
      <c r="F112" s="1" t="s">
        <v>1</v>
      </c>
      <c r="G112" s="1"/>
      <c r="H112" s="13"/>
      <c r="I112" s="13"/>
      <c r="J112" s="24">
        <f>SUM(J110:J111)</f>
        <v>380</v>
      </c>
      <c r="K112" s="24">
        <f t="shared" ref="K112:N112" si="15">SUM(K110:K111)</f>
        <v>380</v>
      </c>
      <c r="L112" s="24">
        <f t="shared" si="15"/>
        <v>380</v>
      </c>
      <c r="M112" s="24">
        <f t="shared" si="15"/>
        <v>380</v>
      </c>
      <c r="N112" s="24">
        <f t="shared" si="15"/>
        <v>380</v>
      </c>
    </row>
    <row r="113" spans="2:14">
      <c r="B113" s="12"/>
      <c r="C113" s="20"/>
      <c r="G113" s="1"/>
      <c r="H113" s="13"/>
      <c r="I113" s="13"/>
    </row>
    <row r="114" spans="2:14">
      <c r="B114" s="12"/>
      <c r="C114" s="20"/>
      <c r="D114" s="19" t="s">
        <v>269</v>
      </c>
      <c r="G114" s="1"/>
      <c r="H114" s="13"/>
      <c r="I114" s="13"/>
    </row>
    <row r="115" spans="2:14">
      <c r="B115" s="12"/>
      <c r="C115" s="20"/>
      <c r="F115" s="9" t="s">
        <v>241</v>
      </c>
      <c r="G115" s="1"/>
      <c r="H115" s="13"/>
      <c r="I115" s="13"/>
      <c r="J115" s="260">
        <f>J50</f>
        <v>8.7143219264892267</v>
      </c>
      <c r="K115" s="260">
        <f t="shared" ref="K115:N116" si="16">K50</f>
        <v>4.7765525982256012</v>
      </c>
      <c r="L115" s="260">
        <f t="shared" si="16"/>
        <v>4.5348542458808616</v>
      </c>
      <c r="M115" s="260">
        <f t="shared" si="16"/>
        <v>4.585551330798479</v>
      </c>
      <c r="N115" s="260">
        <f t="shared" si="16"/>
        <v>4.6362484157160964</v>
      </c>
    </row>
    <row r="116" spans="2:14">
      <c r="B116" s="12"/>
      <c r="C116" s="20"/>
      <c r="F116" s="9" t="s">
        <v>242</v>
      </c>
      <c r="G116" s="1"/>
      <c r="H116" s="13"/>
      <c r="I116" s="13"/>
      <c r="J116" s="260">
        <f>J51</f>
        <v>11.503370786516854</v>
      </c>
      <c r="K116" s="260">
        <f t="shared" si="16"/>
        <v>4.2033707865168539</v>
      </c>
      <c r="L116" s="260">
        <f t="shared" si="16"/>
        <v>3.303370786516854</v>
      </c>
      <c r="M116" s="260">
        <f t="shared" si="16"/>
        <v>3.303370786516854</v>
      </c>
      <c r="N116" s="260">
        <f t="shared" si="16"/>
        <v>3.303370786516854</v>
      </c>
    </row>
    <row r="117" spans="2:14">
      <c r="B117" s="12"/>
      <c r="C117" s="20"/>
      <c r="F117" s="1" t="s">
        <v>1</v>
      </c>
      <c r="G117" s="1"/>
      <c r="H117" s="13"/>
      <c r="I117" s="13"/>
      <c r="J117" s="268">
        <f>SUM(J115:J116)</f>
        <v>20.21769271300608</v>
      </c>
      <c r="K117" s="268">
        <f t="shared" ref="K117:N117" si="17">SUM(K115:K116)</f>
        <v>8.979923384742456</v>
      </c>
      <c r="L117" s="268">
        <f t="shared" si="17"/>
        <v>7.8382250323977161</v>
      </c>
      <c r="M117" s="268">
        <f t="shared" si="17"/>
        <v>7.8889221173153334</v>
      </c>
      <c r="N117" s="268">
        <f t="shared" si="17"/>
        <v>7.9396192022329508</v>
      </c>
    </row>
    <row r="118" spans="2:14">
      <c r="B118" s="12"/>
      <c r="C118" s="20"/>
      <c r="F118" s="9"/>
      <c r="G118" s="1"/>
      <c r="H118" s="13"/>
      <c r="I118" s="13"/>
    </row>
    <row r="119" spans="2:14">
      <c r="B119" s="12"/>
      <c r="C119" s="20"/>
      <c r="D119" s="1" t="s">
        <v>268</v>
      </c>
      <c r="G119" s="1"/>
      <c r="H119" s="13"/>
      <c r="I119" s="13"/>
      <c r="N119" s="267">
        <f ca="1">SUM(J112:N112,J107:N107,J97:N97,J88:N88,J79:N79,J69:N69,J57:N57,J47:N47,J38:N38,J29:N29,J19:N19)</f>
        <v>21552.367851985869</v>
      </c>
    </row>
    <row r="120" spans="2:14">
      <c r="B120" s="12"/>
      <c r="C120" s="20"/>
      <c r="G120" s="1"/>
      <c r="H120" s="13"/>
      <c r="I120" s="13"/>
    </row>
    <row r="121" spans="2:14">
      <c r="B121" s="12"/>
      <c r="C121" s="20"/>
      <c r="G121" s="1"/>
      <c r="H121" s="13"/>
      <c r="I121" s="13"/>
      <c r="J121" s="323"/>
    </row>
    <row r="122" spans="2:14">
      <c r="B122" s="12"/>
      <c r="C122" s="20"/>
      <c r="D122" s="1" t="s">
        <v>294</v>
      </c>
      <c r="G122" s="1"/>
      <c r="H122" s="13"/>
      <c r="I122" s="260">
        <f>'CP Calc'!I13</f>
        <v>321824</v>
      </c>
      <c r="J122" s="260">
        <f>'CP Calc'!J13</f>
        <v>325457.28101350833</v>
      </c>
      <c r="K122" s="260">
        <f>'CP Calc'!K13</f>
        <v>329131.5805058222</v>
      </c>
      <c r="L122" s="260">
        <f>'CP Calc'!L13</f>
        <v>326061.23976246896</v>
      </c>
      <c r="M122" s="260">
        <f>'CP Calc'!M13</f>
        <v>323026.99921901472</v>
      </c>
      <c r="N122" s="260">
        <f>'CP Calc'!N13</f>
        <v>320028.00196397729</v>
      </c>
    </row>
    <row r="123" spans="2:14">
      <c r="B123" s="12"/>
      <c r="C123" s="20"/>
      <c r="D123" s="309" t="s">
        <v>295</v>
      </c>
      <c r="E123" s="309"/>
      <c r="G123" s="1"/>
      <c r="H123" s="13"/>
      <c r="I123" s="260">
        <f>'CP Calc'!I14</f>
        <v>6146.8383999999996</v>
      </c>
      <c r="J123" s="260">
        <f>'CP Calc'!J14</f>
        <v>6216.2340673580084</v>
      </c>
      <c r="K123" s="260">
        <f>'CP Calc'!K14</f>
        <v>0</v>
      </c>
      <c r="L123" s="260">
        <f>'CP Calc'!L14</f>
        <v>0</v>
      </c>
      <c r="M123" s="260">
        <f>'CP Calc'!M14</f>
        <v>0</v>
      </c>
      <c r="N123" s="260">
        <f>'CP Calc'!N14</f>
        <v>0</v>
      </c>
    </row>
    <row r="124" spans="2:14">
      <c r="B124" s="12"/>
      <c r="C124" s="20"/>
      <c r="D124" s="309" t="s">
        <v>130</v>
      </c>
      <c r="E124" s="309"/>
      <c r="G124" s="1"/>
      <c r="H124" s="13"/>
      <c r="I124" s="176">
        <f>'CP Calc'!I15</f>
        <v>-2513.5573864916983</v>
      </c>
      <c r="J124" s="176">
        <f>'CP Calc'!J15</f>
        <v>-2541.9345750441489</v>
      </c>
      <c r="K124" s="176">
        <f>'CP Calc'!K15</f>
        <v>-2570.6321321843507</v>
      </c>
      <c r="L124" s="176">
        <f>'CP Calc'!L15</f>
        <v>-2546.6517029606075</v>
      </c>
      <c r="M124" s="176">
        <f>'CP Calc'!M15</f>
        <v>-2522.9532288555315</v>
      </c>
      <c r="N124" s="176">
        <f>'CP Calc'!N15</f>
        <v>-2499.5300170923701</v>
      </c>
    </row>
    <row r="125" spans="2:14">
      <c r="B125" s="12"/>
      <c r="C125" s="20"/>
      <c r="D125" s="309" t="s">
        <v>296</v>
      </c>
      <c r="E125" s="309"/>
      <c r="G125" s="1"/>
      <c r="H125" s="13"/>
      <c r="I125" s="176">
        <f>'CP Calc'!I16</f>
        <v>0</v>
      </c>
      <c r="J125" s="176">
        <f>'CP Calc'!J16</f>
        <v>0</v>
      </c>
      <c r="K125" s="176">
        <f>'CP Calc'!K16</f>
        <v>-499.70861116886641</v>
      </c>
      <c r="L125" s="176">
        <f>'CP Calc'!L16</f>
        <v>-487.58884049365378</v>
      </c>
      <c r="M125" s="176">
        <f>'CP Calc'!M16</f>
        <v>-476.0440261818631</v>
      </c>
      <c r="N125" s="176">
        <f>'CP Calc'!N16</f>
        <v>-465.04171840510827</v>
      </c>
    </row>
    <row r="126" spans="2:14">
      <c r="B126" s="12"/>
      <c r="C126" s="20"/>
      <c r="D126" s="1" t="s">
        <v>297</v>
      </c>
      <c r="G126" s="1"/>
      <c r="H126" s="13"/>
      <c r="I126" s="260">
        <f>SUM(I122:I125)</f>
        <v>325457.28101350833</v>
      </c>
      <c r="J126" s="260">
        <f t="shared" ref="J126:N126" si="18">SUM(J122:J125)</f>
        <v>329131.5805058222</v>
      </c>
      <c r="K126" s="260">
        <f t="shared" si="18"/>
        <v>326061.23976246902</v>
      </c>
      <c r="L126" s="260">
        <f t="shared" si="18"/>
        <v>323026.99921901472</v>
      </c>
      <c r="M126" s="260">
        <f t="shared" si="18"/>
        <v>320028.00196397735</v>
      </c>
      <c r="N126" s="260">
        <f t="shared" si="18"/>
        <v>317063.43022847985</v>
      </c>
    </row>
    <row r="127" spans="2:14">
      <c r="B127" s="12"/>
      <c r="C127" s="20"/>
      <c r="G127" s="1"/>
      <c r="H127" s="13"/>
      <c r="I127" s="23"/>
      <c r="J127" s="23"/>
      <c r="K127" s="23"/>
      <c r="L127" s="23"/>
      <c r="M127" s="23"/>
      <c r="N127" s="23"/>
    </row>
    <row r="128" spans="2:14">
      <c r="B128" s="12"/>
      <c r="C128" s="20"/>
      <c r="D128" s="310" t="s">
        <v>298</v>
      </c>
      <c r="E128" s="310"/>
      <c r="G128" s="1"/>
      <c r="H128" s="13"/>
      <c r="I128" s="311">
        <f>I123/I122</f>
        <v>1.9099999999999999E-2</v>
      </c>
      <c r="J128" s="311">
        <f>J123/J122</f>
        <v>1.9099999999999999E-2</v>
      </c>
      <c r="K128" s="311">
        <f t="shared" ref="K128:N128" si="19">K123/K122</f>
        <v>0</v>
      </c>
      <c r="L128" s="311">
        <f t="shared" si="19"/>
        <v>0</v>
      </c>
      <c r="M128" s="311">
        <f t="shared" si="19"/>
        <v>0</v>
      </c>
      <c r="N128" s="311">
        <f t="shared" si="19"/>
        <v>0</v>
      </c>
    </row>
    <row r="129" spans="2:14">
      <c r="B129" s="12"/>
      <c r="C129" s="20"/>
      <c r="D129" s="310" t="s">
        <v>299</v>
      </c>
      <c r="E129" s="310"/>
      <c r="G129" s="1"/>
      <c r="H129" s="13"/>
      <c r="I129" s="311">
        <f>I124/I122</f>
        <v>-7.8103478500413217E-3</v>
      </c>
      <c r="J129" s="311">
        <f t="shared" ref="J129:N129" si="20">J124/J122</f>
        <v>-7.8103478500413217E-3</v>
      </c>
      <c r="K129" s="311">
        <f t="shared" si="20"/>
        <v>-7.8103478500413217E-3</v>
      </c>
      <c r="L129" s="311">
        <f t="shared" si="20"/>
        <v>-7.8103478500413225E-3</v>
      </c>
      <c r="M129" s="311">
        <f t="shared" si="20"/>
        <v>-7.8103478500413225E-3</v>
      </c>
      <c r="N129" s="311">
        <f t="shared" si="20"/>
        <v>-7.8103478500413225E-3</v>
      </c>
    </row>
    <row r="130" spans="2:14">
      <c r="B130" s="12"/>
      <c r="C130" s="20"/>
      <c r="D130" s="310" t="s">
        <v>300</v>
      </c>
      <c r="E130" s="310"/>
      <c r="G130" s="1"/>
      <c r="H130" s="13"/>
      <c r="I130" s="311">
        <f>I125/I122</f>
        <v>0</v>
      </c>
      <c r="J130" s="311">
        <f t="shared" ref="J130:N130" si="21">J125/J122</f>
        <v>0</v>
      </c>
      <c r="K130" s="311">
        <f t="shared" si="21"/>
        <v>-1.5182639429522223E-3</v>
      </c>
      <c r="L130" s="311">
        <f t="shared" si="21"/>
        <v>-1.495390377736573E-3</v>
      </c>
      <c r="M130" s="311">
        <f t="shared" si="21"/>
        <v>-1.4736973297365206E-3</v>
      </c>
      <c r="N130" s="311">
        <f t="shared" si="21"/>
        <v>-1.4531282123789089E-3</v>
      </c>
    </row>
    <row r="131" spans="2:14">
      <c r="B131" s="12"/>
      <c r="C131" s="20"/>
      <c r="D131" s="310" t="s">
        <v>301</v>
      </c>
      <c r="E131" s="310"/>
      <c r="G131" s="1"/>
      <c r="H131" s="13"/>
      <c r="I131" s="311">
        <f>I126/I122-1</f>
        <v>1.1289652149958807E-2</v>
      </c>
      <c r="J131" s="311">
        <f t="shared" ref="J131:N131" si="22">J126/J122-1</f>
        <v>1.1289652149958807E-2</v>
      </c>
      <c r="K131" s="311">
        <f t="shared" si="22"/>
        <v>-9.3286117929934909E-3</v>
      </c>
      <c r="L131" s="311">
        <f t="shared" si="22"/>
        <v>-9.3057382277778045E-3</v>
      </c>
      <c r="M131" s="311">
        <f t="shared" si="22"/>
        <v>-9.2840451797777668E-3</v>
      </c>
      <c r="N131" s="311">
        <f t="shared" si="22"/>
        <v>-9.2634760624201729E-3</v>
      </c>
    </row>
    <row r="132" spans="2:14">
      <c r="B132" s="12"/>
      <c r="C132" s="20"/>
      <c r="G132" s="1"/>
      <c r="H132" s="13"/>
      <c r="I132" s="13"/>
    </row>
    <row r="133" spans="2:14">
      <c r="B133" s="12"/>
      <c r="C133" s="20"/>
      <c r="G133" s="1"/>
      <c r="H133" s="13"/>
      <c r="I133" s="13"/>
    </row>
    <row r="134" spans="2:14">
      <c r="B134" s="12"/>
      <c r="C134" s="20"/>
      <c r="G134" s="1"/>
      <c r="H134" s="13"/>
      <c r="I134" s="13"/>
    </row>
    <row r="135" spans="2:14">
      <c r="B135" s="12"/>
      <c r="C135" s="20"/>
      <c r="G135" s="1"/>
      <c r="H135" s="13"/>
      <c r="I135" s="13"/>
    </row>
    <row r="136" spans="2:14">
      <c r="B136" s="12"/>
      <c r="C136" s="20"/>
      <c r="G136" s="1"/>
      <c r="H136" s="13"/>
      <c r="I136" s="13"/>
    </row>
    <row r="137" spans="2:14">
      <c r="B137" s="12"/>
      <c r="C137" s="20"/>
      <c r="G137" s="1"/>
      <c r="H137" s="13"/>
      <c r="I137" s="13"/>
    </row>
    <row r="138" spans="2:14">
      <c r="B138" s="12"/>
      <c r="C138" s="20"/>
      <c r="G138" s="1"/>
      <c r="H138" s="13"/>
      <c r="I138" s="13"/>
    </row>
    <row r="139" spans="2:14">
      <c r="B139" s="12"/>
      <c r="C139" s="20"/>
      <c r="G139" s="1"/>
      <c r="H139" s="13"/>
      <c r="I139" s="13"/>
    </row>
    <row r="140" spans="2:14">
      <c r="B140" s="12"/>
      <c r="C140" s="20"/>
      <c r="G140" s="1"/>
      <c r="H140" s="13"/>
      <c r="I140" s="13"/>
    </row>
    <row r="141" spans="2:14">
      <c r="C141" s="20"/>
      <c r="G141" s="1"/>
      <c r="H141" s="13"/>
      <c r="I141" s="13"/>
    </row>
    <row r="142" spans="2:14">
      <c r="C142" s="20"/>
      <c r="G142" s="1"/>
      <c r="H142" s="13"/>
      <c r="I142" s="13"/>
    </row>
    <row r="143" spans="2:14">
      <c r="C143" s="20"/>
      <c r="G143" s="1"/>
      <c r="H143" s="13"/>
      <c r="I143" s="13"/>
    </row>
    <row r="144" spans="2:14">
      <c r="C144" s="20"/>
      <c r="G144" s="1"/>
      <c r="H144" s="13"/>
      <c r="I144" s="13"/>
    </row>
    <row r="145" spans="3:13">
      <c r="C145" s="20"/>
      <c r="G145" s="1"/>
      <c r="H145" s="13"/>
      <c r="I145" s="13"/>
    </row>
    <row r="146" spans="3:13">
      <c r="C146" s="20"/>
      <c r="G146" s="1"/>
      <c r="H146" s="13"/>
      <c r="I146" s="13"/>
    </row>
    <row r="147" spans="3:13">
      <c r="C147" s="20"/>
      <c r="G147" s="1"/>
      <c r="H147" s="13"/>
      <c r="I147" s="13"/>
      <c r="M147" s="262"/>
    </row>
    <row r="148" spans="3:13">
      <c r="C148" s="20"/>
      <c r="G148" s="1"/>
      <c r="H148" s="13"/>
      <c r="I148" s="13"/>
      <c r="M148" s="262"/>
    </row>
    <row r="149" spans="3:13">
      <c r="C149" s="20"/>
      <c r="G149" s="1"/>
      <c r="H149" s="13"/>
      <c r="I149" s="13"/>
      <c r="M149" s="262"/>
    </row>
    <row r="150" spans="3:13">
      <c r="C150" s="20"/>
      <c r="G150" s="1"/>
      <c r="H150" s="13"/>
      <c r="I150" s="13"/>
      <c r="M150" s="262"/>
    </row>
    <row r="151" spans="3:13">
      <c r="C151" s="20"/>
      <c r="G151" s="1"/>
      <c r="H151" s="13"/>
      <c r="I151" s="13"/>
      <c r="M151" s="262"/>
    </row>
    <row r="152" spans="3:13">
      <c r="C152" s="20"/>
      <c r="G152" s="1"/>
      <c r="H152" s="13"/>
      <c r="I152" s="13"/>
      <c r="M152" s="262"/>
    </row>
    <row r="153" spans="3:13">
      <c r="C153" s="20"/>
      <c r="G153" s="1"/>
      <c r="H153" s="13"/>
      <c r="I153" s="13"/>
      <c r="M153" s="262"/>
    </row>
    <row r="154" spans="3:13">
      <c r="C154" s="20"/>
      <c r="G154" s="1"/>
      <c r="H154" s="13"/>
      <c r="I154" s="13"/>
      <c r="M154" s="262"/>
    </row>
    <row r="155" spans="3:13">
      <c r="C155" s="20"/>
      <c r="G155" s="1"/>
      <c r="H155" s="13"/>
      <c r="I155" s="13"/>
      <c r="M155" s="262"/>
    </row>
    <row r="156" spans="3:13">
      <c r="C156" s="20"/>
      <c r="G156" s="1"/>
      <c r="H156" s="13"/>
      <c r="I156" s="13"/>
      <c r="M156" s="262"/>
    </row>
    <row r="157" spans="3:13">
      <c r="C157" s="20"/>
      <c r="G157" s="1"/>
      <c r="H157" s="13"/>
      <c r="I157" s="13"/>
      <c r="M157" s="262"/>
    </row>
    <row r="158" spans="3:13">
      <c r="C158" s="20"/>
      <c r="G158" s="1"/>
      <c r="H158" s="13"/>
      <c r="I158" s="13"/>
      <c r="M158" s="262"/>
    </row>
    <row r="159" spans="3:13">
      <c r="C159" s="20"/>
      <c r="G159" s="1"/>
      <c r="H159" s="13"/>
      <c r="I159" s="13"/>
      <c r="M159" s="262"/>
    </row>
    <row r="160" spans="3:13">
      <c r="C160" s="20"/>
      <c r="G160" s="1"/>
      <c r="H160" s="13"/>
      <c r="I160" s="13"/>
      <c r="M160" s="262"/>
    </row>
    <row r="161" spans="3:13">
      <c r="C161" s="20"/>
      <c r="G161" s="1"/>
      <c r="H161" s="13"/>
      <c r="I161" s="13"/>
      <c r="M161" s="262"/>
    </row>
    <row r="162" spans="3:13">
      <c r="C162" s="20"/>
      <c r="G162" s="1"/>
      <c r="H162" s="13"/>
      <c r="I162" s="13"/>
      <c r="M162" s="262"/>
    </row>
    <row r="163" spans="3:13">
      <c r="C163" s="20"/>
      <c r="G163" s="1"/>
      <c r="H163" s="13"/>
      <c r="I163" s="13"/>
      <c r="M163" s="262"/>
    </row>
    <row r="164" spans="3:13">
      <c r="C164" s="20"/>
      <c r="G164" s="1"/>
      <c r="H164" s="13"/>
      <c r="I164" s="13"/>
      <c r="M164" s="262"/>
    </row>
    <row r="165" spans="3:13">
      <c r="C165" s="20"/>
      <c r="G165" s="1"/>
      <c r="H165" s="13"/>
      <c r="I165" s="13"/>
      <c r="M165" s="262"/>
    </row>
    <row r="166" spans="3:13">
      <c r="C166" s="20"/>
      <c r="G166" s="1"/>
      <c r="H166" s="13"/>
      <c r="I166" s="13"/>
      <c r="M166" s="262"/>
    </row>
    <row r="167" spans="3:13">
      <c r="E167" s="262"/>
      <c r="G167" s="263"/>
      <c r="H167" s="262"/>
      <c r="I167" s="262"/>
      <c r="J167" s="262"/>
      <c r="K167" s="262"/>
      <c r="L167" s="262"/>
      <c r="M167" s="262"/>
    </row>
    <row r="168" spans="3:13">
      <c r="E168" s="262"/>
      <c r="G168" s="263"/>
      <c r="H168" s="262"/>
      <c r="I168" s="262"/>
      <c r="J168" s="262"/>
      <c r="K168" s="262"/>
      <c r="L168" s="262"/>
      <c r="M168" s="262"/>
    </row>
    <row r="169" spans="3:13">
      <c r="E169" s="262"/>
      <c r="G169" s="263"/>
      <c r="H169" s="262"/>
      <c r="I169" s="262"/>
      <c r="J169" s="262"/>
      <c r="K169" s="262"/>
      <c r="L169" s="262"/>
      <c r="M169" s="262"/>
    </row>
    <row r="170" spans="3:13">
      <c r="E170" s="262"/>
      <c r="G170" s="263"/>
      <c r="H170" s="262"/>
      <c r="I170" s="262"/>
      <c r="J170" s="262"/>
      <c r="K170" s="262"/>
      <c r="L170" s="262"/>
      <c r="M170" s="262"/>
    </row>
    <row r="171" spans="3:13">
      <c r="E171" s="262"/>
      <c r="G171" s="263"/>
      <c r="H171" s="262"/>
      <c r="I171" s="262"/>
      <c r="J171" s="262"/>
      <c r="K171" s="262"/>
      <c r="L171" s="262"/>
      <c r="M171" s="262"/>
    </row>
    <row r="172" spans="3:13">
      <c r="E172" s="262"/>
      <c r="G172" s="263"/>
      <c r="H172" s="262"/>
      <c r="I172" s="262"/>
      <c r="J172" s="262"/>
      <c r="K172" s="262"/>
      <c r="L172" s="262"/>
      <c r="M172" s="262"/>
    </row>
    <row r="173" spans="3:13">
      <c r="E173" s="262"/>
      <c r="G173" s="263"/>
      <c r="H173" s="262"/>
      <c r="I173" s="262"/>
      <c r="J173" s="262"/>
      <c r="K173" s="262"/>
      <c r="L173" s="262"/>
      <c r="M173" s="262"/>
    </row>
    <row r="174" spans="3:13">
      <c r="E174" s="262"/>
      <c r="G174" s="263"/>
      <c r="H174" s="262"/>
      <c r="I174" s="262"/>
      <c r="J174" s="262"/>
      <c r="K174" s="262"/>
      <c r="L174" s="262"/>
      <c r="M174" s="262"/>
    </row>
    <row r="175" spans="3:13">
      <c r="E175" s="262"/>
      <c r="G175" s="263"/>
      <c r="H175" s="262"/>
      <c r="I175" s="262"/>
      <c r="J175" s="262"/>
      <c r="K175" s="262"/>
      <c r="L175" s="262"/>
      <c r="M175" s="262"/>
    </row>
    <row r="176" spans="3:13">
      <c r="E176" s="262"/>
      <c r="G176" s="263"/>
      <c r="H176" s="262"/>
      <c r="I176" s="262"/>
      <c r="J176" s="262"/>
      <c r="K176" s="262"/>
      <c r="L176" s="262"/>
      <c r="M176" s="262"/>
    </row>
    <row r="177" spans="5:13">
      <c r="E177" s="262"/>
      <c r="G177" s="263"/>
      <c r="H177" s="262"/>
      <c r="I177" s="262"/>
      <c r="J177" s="262"/>
      <c r="K177" s="262"/>
      <c r="L177" s="262"/>
      <c r="M177" s="262"/>
    </row>
    <row r="178" spans="5:13">
      <c r="E178" s="262"/>
      <c r="G178" s="263"/>
      <c r="H178" s="262"/>
      <c r="I178" s="262"/>
      <c r="J178" s="262"/>
      <c r="K178" s="262"/>
      <c r="L178" s="262"/>
      <c r="M178" s="262"/>
    </row>
    <row r="179" spans="5:13">
      <c r="E179" s="262"/>
      <c r="G179" s="263"/>
      <c r="H179" s="262"/>
      <c r="I179" s="262"/>
      <c r="J179" s="262"/>
      <c r="K179" s="262"/>
      <c r="L179" s="262"/>
      <c r="M179" s="262"/>
    </row>
    <row r="180" spans="5:13">
      <c r="E180" s="262"/>
      <c r="G180" s="263"/>
      <c r="H180" s="262"/>
      <c r="I180" s="262"/>
      <c r="J180" s="262"/>
      <c r="K180" s="262"/>
      <c r="L180" s="262"/>
      <c r="M180" s="262"/>
    </row>
    <row r="181" spans="5:13">
      <c r="E181" s="262"/>
      <c r="G181" s="263"/>
      <c r="H181" s="262"/>
      <c r="I181" s="262"/>
      <c r="J181" s="262"/>
      <c r="K181" s="262"/>
      <c r="L181" s="262"/>
      <c r="M181" s="262"/>
    </row>
    <row r="182" spans="5:13">
      <c r="E182" s="262"/>
      <c r="G182" s="263"/>
      <c r="H182" s="262"/>
      <c r="I182" s="262"/>
      <c r="J182" s="262"/>
      <c r="K182" s="262"/>
      <c r="L182" s="262"/>
      <c r="M182" s="262"/>
    </row>
    <row r="183" spans="5:13">
      <c r="E183" s="262"/>
      <c r="G183" s="263"/>
      <c r="H183" s="262"/>
      <c r="I183" s="262"/>
      <c r="J183" s="262"/>
      <c r="K183" s="262"/>
      <c r="L183" s="262"/>
      <c r="M183" s="262"/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4"/>
    <pageSetUpPr fitToPage="1"/>
  </sheetPr>
  <dimension ref="A1:AU28"/>
  <sheetViews>
    <sheetView showGridLines="0" zoomScale="70" zoomScaleNormal="70" zoomScaleSheetLayoutView="85" workbookViewId="0">
      <pane ySplit="6" topLeftCell="A334" activePane="bottomLeft" state="frozen"/>
      <selection activeCell="L444" sqref="L444"/>
      <selection pane="bottomLeft" activeCell="L444" sqref="L444"/>
    </sheetView>
  </sheetViews>
  <sheetFormatPr defaultColWidth="7.75" defaultRowHeight="12.75"/>
  <cols>
    <col min="1" max="4" width="1.625" style="1" customWidth="1"/>
    <col min="5" max="5" width="1.5" style="1" customWidth="1"/>
    <col min="6" max="6" width="32.625" style="1" customWidth="1"/>
    <col min="7" max="8" width="11" style="2" customWidth="1"/>
    <col min="9" max="14" width="9.75" style="1" bestFit="1" customWidth="1"/>
    <col min="15" max="15" width="7.75" style="1"/>
    <col min="16" max="16" width="8.375" style="1" bestFit="1" customWidth="1"/>
    <col min="17" max="16384" width="7.75" style="1"/>
  </cols>
  <sheetData>
    <row r="1" spans="1:47" ht="18">
      <c r="A1" s="3" t="str">
        <f>Title!B12</f>
        <v>CitiPower 2016-20 Price Reset - Metering Volumes Model</v>
      </c>
      <c r="B1" s="3"/>
      <c r="C1" s="3"/>
      <c r="D1" s="3"/>
      <c r="E1" s="4"/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114" t="str">
        <f ca="1">MID(CELL("Filename",C1),FIND("]",CELL("Filename",C1))+1,255)</f>
        <v>CP PTRM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60" t="s">
        <v>9</v>
      </c>
      <c r="E3" s="10"/>
      <c r="F3" s="10"/>
      <c r="G3" s="11"/>
      <c r="H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H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5</v>
      </c>
      <c r="G5" s="269" t="s">
        <v>238</v>
      </c>
      <c r="H5" s="269"/>
      <c r="I5" s="135">
        <v>2015</v>
      </c>
      <c r="J5" s="135">
        <v>2016</v>
      </c>
      <c r="K5" s="135">
        <v>2017</v>
      </c>
      <c r="L5" s="135">
        <v>2018</v>
      </c>
      <c r="M5" s="135">
        <v>2019</v>
      </c>
      <c r="N5" s="135">
        <v>2020</v>
      </c>
      <c r="O5" s="151">
        <f>SUM(O6:O15)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69"/>
      <c r="H6" s="269"/>
      <c r="I6" s="135" t="s">
        <v>102</v>
      </c>
      <c r="J6" s="135" t="s">
        <v>102</v>
      </c>
      <c r="K6" s="135" t="s">
        <v>102</v>
      </c>
      <c r="L6" s="135" t="s">
        <v>102</v>
      </c>
      <c r="M6" s="135" t="s">
        <v>102</v>
      </c>
      <c r="N6" s="135" t="s">
        <v>102</v>
      </c>
      <c r="O6" s="151"/>
      <c r="P6" s="1"/>
      <c r="Q6" s="1"/>
      <c r="R6" s="1"/>
      <c r="S6" s="1"/>
      <c r="T6" s="1"/>
      <c r="U6" s="1"/>
      <c r="V6" s="1"/>
      <c r="W6" s="1"/>
    </row>
    <row r="7" spans="1:47" s="12" customFormat="1"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103</v>
      </c>
      <c r="I8" s="12">
        <v>2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51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H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270" t="s">
        <v>239</v>
      </c>
      <c r="F10" s="17"/>
      <c r="G10" s="17"/>
      <c r="H10" s="17"/>
      <c r="J10" s="18"/>
      <c r="K10" s="18"/>
      <c r="L10" s="18"/>
      <c r="M10" s="1"/>
      <c r="O10" s="1"/>
      <c r="P10" s="1"/>
      <c r="Q10" s="1"/>
      <c r="R10" s="1"/>
      <c r="S10" s="1"/>
      <c r="T10" s="1"/>
      <c r="U10" s="1"/>
      <c r="V10" s="1"/>
      <c r="W10" s="1"/>
    </row>
    <row r="11" spans="1:47">
      <c r="B11" s="16"/>
      <c r="C11" s="16"/>
      <c r="D11" s="16"/>
      <c r="E11" s="16"/>
      <c r="F11" s="17"/>
      <c r="G11" s="17"/>
      <c r="H11" s="17"/>
      <c r="I11" s="16"/>
      <c r="J11" s="18"/>
      <c r="K11" s="18"/>
      <c r="L11" s="18"/>
      <c r="N11" s="16"/>
    </row>
    <row r="12" spans="1:47">
      <c r="D12" s="181" t="s">
        <v>261</v>
      </c>
      <c r="E12" s="175"/>
      <c r="F12" s="175"/>
      <c r="G12" s="177"/>
      <c r="H12" s="177"/>
    </row>
    <row r="13" spans="1:47">
      <c r="D13" s="181"/>
      <c r="E13" s="177" t="s">
        <v>125</v>
      </c>
      <c r="F13" s="177"/>
      <c r="G13" s="178" t="s">
        <v>129</v>
      </c>
      <c r="H13" s="178"/>
      <c r="I13" s="260">
        <f>ROUND(AVERAGE('CP Calc'!I21,'CP Calc'!I39),0)</f>
        <v>259183</v>
      </c>
      <c r="J13" s="260">
        <f>ROUND(AVERAGE('CP Calc'!J21,'CP Calc'!J39),0)</f>
        <v>261592</v>
      </c>
      <c r="K13" s="260">
        <f>ROUND(AVERAGE('CP Calc'!K21,'CP Calc'!K39),0)</f>
        <v>261716</v>
      </c>
      <c r="L13" s="260">
        <f>ROUND(AVERAGE('CP Calc'!L21,'CP Calc'!L39),0)</f>
        <v>259554</v>
      </c>
      <c r="M13" s="260">
        <f>ROUND(AVERAGE('CP Calc'!M21,'CP Calc'!M39),0)</f>
        <v>257417</v>
      </c>
      <c r="N13" s="260">
        <f>ROUND(AVERAGE('CP Calc'!N21,'CP Calc'!N39),0)</f>
        <v>255303</v>
      </c>
    </row>
    <row r="14" spans="1:47">
      <c r="D14" s="181"/>
      <c r="E14" s="177" t="s">
        <v>126</v>
      </c>
      <c r="F14" s="177"/>
      <c r="G14" s="178" t="s">
        <v>129</v>
      </c>
      <c r="H14" s="178"/>
      <c r="I14" s="260">
        <f>ROUND(AVERAGE('CP Calc'!I22,'CP Calc'!I40),0)</f>
        <v>61874</v>
      </c>
      <c r="J14" s="260">
        <f>ROUND(AVERAGE('CP Calc'!J22,'CP Calc'!J40),0)</f>
        <v>63013</v>
      </c>
      <c r="K14" s="260">
        <f>ROUND(AVERAGE('CP Calc'!K22,'CP Calc'!K40),0)</f>
        <v>63177</v>
      </c>
      <c r="L14" s="260">
        <f>ROUND(AVERAGE('CP Calc'!L22,'CP Calc'!L40),0)</f>
        <v>62364</v>
      </c>
      <c r="M14" s="260">
        <f>ROUND(AVERAGE('CP Calc'!M22,'CP Calc'!M40),0)</f>
        <v>61561</v>
      </c>
      <c r="N14" s="260">
        <f>ROUND(AVERAGE('CP Calc'!N22,'CP Calc'!N40),0)</f>
        <v>60768</v>
      </c>
    </row>
    <row r="15" spans="1:47">
      <c r="D15" s="181"/>
      <c r="E15" s="177" t="s">
        <v>127</v>
      </c>
      <c r="F15" s="177"/>
      <c r="G15" s="178" t="s">
        <v>129</v>
      </c>
      <c r="H15" s="178"/>
      <c r="I15" s="260">
        <f>ROUND(AVERAGE('CP Calc'!I23,'CP Calc'!I41),0)</f>
        <v>2584</v>
      </c>
      <c r="J15" s="260">
        <f>ROUND(AVERAGE('CP Calc'!J23,'CP Calc'!J41),0)</f>
        <v>2689</v>
      </c>
      <c r="K15" s="260">
        <f>ROUND(AVERAGE('CP Calc'!K23,'CP Calc'!K41),0)</f>
        <v>2703</v>
      </c>
      <c r="L15" s="260">
        <f>ROUND(AVERAGE('CP Calc'!L23,'CP Calc'!L41),0)</f>
        <v>2626</v>
      </c>
      <c r="M15" s="260">
        <f>ROUND(AVERAGE('CP Calc'!M23,'CP Calc'!M41),0)</f>
        <v>2550</v>
      </c>
      <c r="N15" s="260">
        <f>ROUND(AVERAGE('CP Calc'!N23,'CP Calc'!N41),0)</f>
        <v>2475</v>
      </c>
    </row>
    <row r="16" spans="1:47">
      <c r="D16" s="181"/>
      <c r="E16" s="177" t="s">
        <v>1</v>
      </c>
      <c r="F16" s="177"/>
      <c r="G16" s="178" t="s">
        <v>129</v>
      </c>
      <c r="H16" s="178"/>
      <c r="I16" s="268">
        <f t="shared" ref="I16:N16" si="0">SUM(I13:I15)</f>
        <v>323641</v>
      </c>
      <c r="J16" s="268">
        <f t="shared" si="0"/>
        <v>327294</v>
      </c>
      <c r="K16" s="268">
        <f t="shared" si="0"/>
        <v>327596</v>
      </c>
      <c r="L16" s="268">
        <f t="shared" si="0"/>
        <v>324544</v>
      </c>
      <c r="M16" s="268">
        <f t="shared" si="0"/>
        <v>321528</v>
      </c>
      <c r="N16" s="268">
        <f t="shared" si="0"/>
        <v>318546</v>
      </c>
    </row>
    <row r="18" spans="4:16">
      <c r="D18" s="181" t="s">
        <v>262</v>
      </c>
      <c r="E18" s="175"/>
      <c r="F18" s="175"/>
      <c r="G18" s="177"/>
    </row>
    <row r="19" spans="4:16">
      <c r="D19" s="181"/>
      <c r="E19" s="177" t="s">
        <v>125</v>
      </c>
      <c r="F19" s="177"/>
      <c r="G19" s="178" t="s">
        <v>129</v>
      </c>
      <c r="I19" s="260">
        <f>ROUND(AVERAGE('CP Calc'!I27,'CP Calc'!J27),0)</f>
        <v>5785</v>
      </c>
      <c r="J19" s="260">
        <f>ROUND(AVERAGE('CP Calc'!J27,'CP Calc'!K27),0)</f>
        <v>4976</v>
      </c>
      <c r="K19" s="260">
        <f>ROUND(AVERAGE('CP Calc'!K27,'CP Calc'!L27),0)</f>
        <v>4450</v>
      </c>
      <c r="L19" s="260">
        <f>ROUND(AVERAGE('CP Calc'!L27,'CP Calc'!M27),0)</f>
        <v>4191</v>
      </c>
      <c r="M19" s="260">
        <f>ROUND(AVERAGE('CP Calc'!M27,'CP Calc'!N27),0)</f>
        <v>3947</v>
      </c>
      <c r="N19" s="291">
        <f>ROUND(AVERAGE('CP Calc'!N27,('CP Calc'!N27/'CP Calc'!N$30)*(('CP Calc'!N$30/'CP Calc'!N$58)*('CP Calc'!$N$58+'CP Calc'!$N$96+'CP Calc'!$N$110+'CP Calc'!$N$169+'CP Calc'!$N$148))),0)</f>
        <v>3718</v>
      </c>
      <c r="P19" s="286"/>
    </row>
    <row r="20" spans="4:16">
      <c r="D20" s="181"/>
      <c r="E20" s="177" t="s">
        <v>126</v>
      </c>
      <c r="F20" s="177"/>
      <c r="G20" s="178" t="s">
        <v>129</v>
      </c>
      <c r="I20" s="260">
        <f>ROUND(AVERAGE('CP Calc'!I28,'CP Calc'!J28),0)</f>
        <v>3579</v>
      </c>
      <c r="J20" s="260">
        <f>ROUND(AVERAGE('CP Calc'!J28,'CP Calc'!K28),0)</f>
        <v>3079</v>
      </c>
      <c r="K20" s="260">
        <f>ROUND(AVERAGE('CP Calc'!K28,'CP Calc'!L28),0)</f>
        <v>2754</v>
      </c>
      <c r="L20" s="260">
        <f>ROUND(AVERAGE('CP Calc'!L28,'CP Calc'!M28),0)</f>
        <v>2593</v>
      </c>
      <c r="M20" s="260">
        <f>ROUND(AVERAGE('CP Calc'!M28,'CP Calc'!N28),0)</f>
        <v>2443</v>
      </c>
      <c r="N20" s="291">
        <f>ROUND(AVERAGE('CP Calc'!N28,('CP Calc'!N28/'CP Calc'!N$30)*(('CP Calc'!N$30/'CP Calc'!N$58)*('CP Calc'!$N$58+'CP Calc'!$N$96+'CP Calc'!$N$110+'CP Calc'!$N$169+'CP Calc'!$N$148))),0)</f>
        <v>2300</v>
      </c>
      <c r="P20" s="286"/>
    </row>
    <row r="21" spans="4:16">
      <c r="D21" s="181"/>
      <c r="E21" s="177" t="s">
        <v>127</v>
      </c>
      <c r="F21" s="177"/>
      <c r="G21" s="178" t="s">
        <v>129</v>
      </c>
      <c r="I21" s="260">
        <f>ROUND(AVERAGE('CP Calc'!I29,'CP Calc'!J29),0)</f>
        <v>122</v>
      </c>
      <c r="J21" s="260">
        <f>ROUND(AVERAGE('CP Calc'!J29,'CP Calc'!K29),0)</f>
        <v>105</v>
      </c>
      <c r="K21" s="260">
        <f>ROUND(AVERAGE('CP Calc'!K29,'CP Calc'!L29),0)</f>
        <v>94</v>
      </c>
      <c r="L21" s="260">
        <f>ROUND(AVERAGE('CP Calc'!L29,'CP Calc'!M29),0)</f>
        <v>89</v>
      </c>
      <c r="M21" s="260">
        <f>ROUND(AVERAGE('CP Calc'!M29,'CP Calc'!N29),0)</f>
        <v>83</v>
      </c>
      <c r="N21" s="291">
        <f>ROUND(AVERAGE('CP Calc'!N29,('CP Calc'!N29/'CP Calc'!N$30)*(('CP Calc'!N$30/'CP Calc'!N$58)*('CP Calc'!$N$58+'CP Calc'!$N$96+'CP Calc'!$N$110+'CP Calc'!$N$169+'CP Calc'!$N$148))),0)</f>
        <v>79</v>
      </c>
      <c r="P21" s="286"/>
    </row>
    <row r="22" spans="4:16">
      <c r="D22" s="181"/>
      <c r="E22" s="177" t="s">
        <v>1</v>
      </c>
      <c r="F22" s="177"/>
      <c r="G22" s="178" t="s">
        <v>129</v>
      </c>
      <c r="I22" s="268">
        <f t="shared" ref="I22:N22" si="1">SUM(I19:I21)</f>
        <v>9486</v>
      </c>
      <c r="J22" s="268">
        <f t="shared" si="1"/>
        <v>8160</v>
      </c>
      <c r="K22" s="268">
        <f t="shared" si="1"/>
        <v>7298</v>
      </c>
      <c r="L22" s="268">
        <f t="shared" si="1"/>
        <v>6873</v>
      </c>
      <c r="M22" s="268">
        <f t="shared" si="1"/>
        <v>6473</v>
      </c>
      <c r="N22" s="290">
        <f t="shared" si="1"/>
        <v>6097</v>
      </c>
    </row>
    <row r="23" spans="4:16">
      <c r="N23" s="16"/>
    </row>
    <row r="24" spans="4:16">
      <c r="D24" s="181" t="s">
        <v>263</v>
      </c>
      <c r="E24" s="175"/>
      <c r="F24" s="175"/>
      <c r="G24" s="177"/>
      <c r="N24" s="16"/>
    </row>
    <row r="25" spans="4:16">
      <c r="D25" s="181"/>
      <c r="E25" s="177" t="s">
        <v>125</v>
      </c>
      <c r="F25" s="177"/>
      <c r="G25" s="178" t="s">
        <v>129</v>
      </c>
      <c r="I25" s="260">
        <f>ROUND(AVERAGE('CP Calc'!H33,'CP Calc'!I33),0)</f>
        <v>251784</v>
      </c>
      <c r="J25" s="260">
        <f>ROUND(AVERAGE('CP Calc'!I33,'CP Calc'!J33),0)</f>
        <v>253398</v>
      </c>
      <c r="K25" s="260">
        <f>ROUND(AVERAGE('CP Calc'!J33,'CP Calc'!K33),0)</f>
        <v>256616</v>
      </c>
      <c r="L25" s="260">
        <f>ROUND(AVERAGE('CP Calc'!K33,'CP Calc'!L33),0)</f>
        <v>257266</v>
      </c>
      <c r="M25" s="260">
        <f>ROUND(AVERAGE('CP Calc'!L33,'CP Calc'!M33),0)</f>
        <v>255363</v>
      </c>
      <c r="N25" s="260">
        <f>ROUND(AVERAGE('CP Calc'!M33,'CP Calc'!N33),0)</f>
        <v>253469</v>
      </c>
    </row>
    <row r="26" spans="4:16">
      <c r="D26" s="181"/>
      <c r="E26" s="177" t="s">
        <v>126</v>
      </c>
      <c r="F26" s="177"/>
      <c r="G26" s="178" t="s">
        <v>129</v>
      </c>
      <c r="I26" s="260">
        <f>ROUND(AVERAGE('CP Calc'!H34,'CP Calc'!I34),0)</f>
        <v>57470</v>
      </c>
      <c r="J26" s="260">
        <f>ROUND(AVERAGE('CP Calc'!I34,'CP Calc'!J34),0)</f>
        <v>58294</v>
      </c>
      <c r="K26" s="260">
        <f>ROUND(AVERAGE('CP Calc'!J34,'CP Calc'!K34),0)</f>
        <v>59934</v>
      </c>
      <c r="L26" s="260">
        <f>ROUND(AVERAGE('CP Calc'!K34,'CP Calc'!L34),0)</f>
        <v>60423</v>
      </c>
      <c r="M26" s="260">
        <f>ROUND(AVERAGE('CP Calc'!L34,'CP Calc'!M34),0)</f>
        <v>59770</v>
      </c>
      <c r="N26" s="260">
        <f>ROUND(AVERAGE('CP Calc'!M34,'CP Calc'!N34),0)</f>
        <v>59118</v>
      </c>
    </row>
    <row r="27" spans="4:16">
      <c r="D27" s="181"/>
      <c r="E27" s="177" t="s">
        <v>127</v>
      </c>
      <c r="F27" s="177"/>
      <c r="G27" s="178" t="s">
        <v>129</v>
      </c>
      <c r="I27" s="260">
        <f>ROUND(AVERAGE('CP Calc'!H35,'CP Calc'!I35),0)</f>
        <v>2401</v>
      </c>
      <c r="J27" s="260">
        <f>ROUND(AVERAGE('CP Calc'!I35,'CP Calc'!J35),0)</f>
        <v>2462</v>
      </c>
      <c r="K27" s="260">
        <f>ROUND(AVERAGE('CP Calc'!J35,'CP Calc'!K35),0)</f>
        <v>2584</v>
      </c>
      <c r="L27" s="260">
        <f>ROUND(AVERAGE('CP Calc'!K35,'CP Calc'!L35),0)</f>
        <v>2609</v>
      </c>
      <c r="M27" s="260">
        <f>ROUND(AVERAGE('CP Calc'!L35,'CP Calc'!M35),0)</f>
        <v>2538</v>
      </c>
      <c r="N27" s="260">
        <f>ROUND(AVERAGE('CP Calc'!M35,'CP Calc'!N35),0)</f>
        <v>2467</v>
      </c>
    </row>
    <row r="28" spans="4:16">
      <c r="D28" s="181"/>
      <c r="E28" s="177" t="s">
        <v>1</v>
      </c>
      <c r="F28" s="177"/>
      <c r="G28" s="178" t="s">
        <v>129</v>
      </c>
      <c r="I28" s="268">
        <f t="shared" ref="I28:N28" si="2">SUM(I25:I27)</f>
        <v>311655</v>
      </c>
      <c r="J28" s="268">
        <f t="shared" si="2"/>
        <v>314154</v>
      </c>
      <c r="K28" s="268">
        <f t="shared" si="2"/>
        <v>319134</v>
      </c>
      <c r="L28" s="268">
        <f t="shared" si="2"/>
        <v>320298</v>
      </c>
      <c r="M28" s="268">
        <f t="shared" si="2"/>
        <v>317671</v>
      </c>
      <c r="N28" s="268">
        <f t="shared" si="2"/>
        <v>315054</v>
      </c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4"/>
    <pageSetUpPr fitToPage="1"/>
  </sheetPr>
  <dimension ref="A1:AU113"/>
  <sheetViews>
    <sheetView showGridLines="0" zoomScale="70" zoomScaleNormal="70" zoomScaleSheetLayoutView="85" workbookViewId="0">
      <pane ySplit="6" topLeftCell="A7" activePane="bottomLeft" state="frozen"/>
      <selection activeCell="L444" sqref="L444"/>
      <selection pane="bottomLeft" activeCell="L444" sqref="L444"/>
    </sheetView>
  </sheetViews>
  <sheetFormatPr defaultColWidth="7.75" defaultRowHeight="12.75"/>
  <cols>
    <col min="1" max="4" width="1.625" style="1" customWidth="1"/>
    <col min="5" max="5" width="1.5" style="1" customWidth="1"/>
    <col min="6" max="6" width="42" style="1" customWidth="1"/>
    <col min="7" max="7" width="11" style="2" customWidth="1"/>
    <col min="8" max="8" width="7.625" style="1" bestFit="1" customWidth="1"/>
    <col min="9" max="9" width="7.625" style="1" customWidth="1"/>
    <col min="10" max="14" width="9.125" style="1" customWidth="1"/>
    <col min="15" max="16384" width="7.75" style="1"/>
  </cols>
  <sheetData>
    <row r="1" spans="1:47" ht="18">
      <c r="A1" s="3" t="str">
        <f>Title!B12</f>
        <v>CitiPower 2016-20 Price Reset - Metering Volumes Model</v>
      </c>
      <c r="B1" s="3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114" t="str">
        <f ca="1">MID(CELL("Filename",C1),FIND("]",CELL("Filename",C1))+1,255)</f>
        <v>CP Exit Fee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60" t="s">
        <v>9</v>
      </c>
      <c r="E3" s="10"/>
      <c r="F3" s="10"/>
      <c r="G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5</v>
      </c>
      <c r="G5" s="269" t="s">
        <v>238</v>
      </c>
      <c r="H5" s="269"/>
      <c r="I5" s="269"/>
      <c r="J5" s="135">
        <v>2016</v>
      </c>
      <c r="K5" s="135">
        <v>2017</v>
      </c>
      <c r="L5" s="135">
        <v>2018</v>
      </c>
      <c r="M5" s="135">
        <v>2019</v>
      </c>
      <c r="N5" s="135">
        <v>2020</v>
      </c>
      <c r="O5" s="151">
        <f>SUM(O6:O16)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69"/>
      <c r="H6" s="269"/>
      <c r="I6" s="269"/>
      <c r="J6" s="135" t="s">
        <v>102</v>
      </c>
      <c r="K6" s="135" t="s">
        <v>102</v>
      </c>
      <c r="L6" s="135" t="s">
        <v>102</v>
      </c>
      <c r="M6" s="135" t="s">
        <v>102</v>
      </c>
      <c r="N6" s="135" t="s">
        <v>102</v>
      </c>
      <c r="O6" s="151"/>
      <c r="P6" s="1"/>
      <c r="Q6" s="1"/>
      <c r="R6" s="1"/>
      <c r="S6" s="1"/>
      <c r="T6" s="1"/>
      <c r="U6" s="1"/>
      <c r="V6" s="1"/>
      <c r="W6" s="1"/>
    </row>
    <row r="7" spans="1:47" s="12" customFormat="1">
      <c r="H7" s="13"/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103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51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270" t="s">
        <v>129</v>
      </c>
      <c r="O10" s="1"/>
      <c r="P10" s="1"/>
      <c r="Q10" s="1"/>
      <c r="R10" s="1"/>
      <c r="S10" s="1"/>
      <c r="T10" s="1"/>
      <c r="U10" s="1"/>
      <c r="V10" s="1"/>
      <c r="W10" s="1"/>
    </row>
    <row r="11" spans="1:47" s="16" customFormat="1">
      <c r="O11" s="1"/>
      <c r="P11" s="1"/>
      <c r="Q11" s="1"/>
      <c r="R11" s="1"/>
      <c r="S11" s="1"/>
      <c r="T11" s="1"/>
      <c r="U11" s="1"/>
      <c r="V11" s="1"/>
      <c r="W11" s="1"/>
    </row>
    <row r="12" spans="1:47">
      <c r="D12" s="181" t="s">
        <v>271</v>
      </c>
      <c r="E12" s="175"/>
      <c r="F12" s="175"/>
      <c r="G12" s="177"/>
      <c r="H12" s="177"/>
    </row>
    <row r="13" spans="1:47">
      <c r="D13" s="181"/>
      <c r="E13" s="177" t="s">
        <v>125</v>
      </c>
      <c r="F13" s="177"/>
      <c r="G13" s="178" t="s">
        <v>129</v>
      </c>
      <c r="H13" s="178"/>
      <c r="J13" s="260">
        <f>ROUND(AVERAGE('CP Calc'!J21,'CP Calc'!J39),0)</f>
        <v>261592</v>
      </c>
      <c r="K13" s="260">
        <f>ROUND(AVERAGE('CP Calc'!K21,'CP Calc'!K39),0)</f>
        <v>261716</v>
      </c>
      <c r="L13" s="260">
        <f>ROUND(AVERAGE('CP Calc'!L21,'CP Calc'!L39),0)</f>
        <v>259554</v>
      </c>
      <c r="M13" s="260">
        <f>ROUND(AVERAGE('CP Calc'!M21,'CP Calc'!M39),0)</f>
        <v>257417</v>
      </c>
      <c r="N13" s="260">
        <f>ROUND(AVERAGE('CP Calc'!N21,'CP Calc'!N39),0)</f>
        <v>255303</v>
      </c>
    </row>
    <row r="14" spans="1:47">
      <c r="D14" s="181"/>
      <c r="E14" s="177" t="s">
        <v>126</v>
      </c>
      <c r="F14" s="177"/>
      <c r="G14" s="178" t="s">
        <v>129</v>
      </c>
      <c r="H14" s="178"/>
      <c r="I14" s="264"/>
      <c r="J14" s="260">
        <f>ROUND(AVERAGE('CP Calc'!J22,'CP Calc'!J40),0)</f>
        <v>63013</v>
      </c>
      <c r="K14" s="260">
        <f>ROUND(AVERAGE('CP Calc'!K22,'CP Calc'!K40),0)</f>
        <v>63177</v>
      </c>
      <c r="L14" s="260">
        <f>ROUND(AVERAGE('CP Calc'!L22,'CP Calc'!L40),0)</f>
        <v>62364</v>
      </c>
      <c r="M14" s="260">
        <f>ROUND(AVERAGE('CP Calc'!M22,'CP Calc'!M40),0)</f>
        <v>61561</v>
      </c>
      <c r="N14" s="260">
        <f>ROUND(AVERAGE('CP Calc'!N22,'CP Calc'!N40),0)</f>
        <v>60768</v>
      </c>
    </row>
    <row r="15" spans="1:47">
      <c r="D15" s="181"/>
      <c r="E15" s="177" t="s">
        <v>127</v>
      </c>
      <c r="F15" s="177"/>
      <c r="G15" s="178" t="s">
        <v>129</v>
      </c>
      <c r="H15" s="178"/>
      <c r="I15" s="264"/>
      <c r="J15" s="260">
        <f>ROUND(AVERAGE('CP Calc'!J23,'CP Calc'!J41),0)</f>
        <v>2689</v>
      </c>
      <c r="K15" s="260">
        <f>ROUND(AVERAGE('CP Calc'!K23,'CP Calc'!K41),0)</f>
        <v>2703</v>
      </c>
      <c r="L15" s="260">
        <f>ROUND(AVERAGE('CP Calc'!L23,'CP Calc'!L41),0)</f>
        <v>2626</v>
      </c>
      <c r="M15" s="260">
        <f>ROUND(AVERAGE('CP Calc'!M23,'CP Calc'!M41),0)</f>
        <v>2550</v>
      </c>
      <c r="N15" s="260">
        <f>ROUND(AVERAGE('CP Calc'!N23,'CP Calc'!N41),0)</f>
        <v>2475</v>
      </c>
    </row>
    <row r="16" spans="1:47">
      <c r="D16" s="181"/>
      <c r="E16" s="177" t="s">
        <v>1</v>
      </c>
      <c r="F16" s="177"/>
      <c r="G16" s="178" t="s">
        <v>129</v>
      </c>
      <c r="H16" s="178"/>
      <c r="I16" s="264"/>
      <c r="J16" s="268">
        <f>SUM(J13:J15)</f>
        <v>327294</v>
      </c>
      <c r="K16" s="268">
        <f>SUM(K13:K15)</f>
        <v>327596</v>
      </c>
      <c r="L16" s="268">
        <f>SUM(L13:L15)</f>
        <v>324544</v>
      </c>
      <c r="M16" s="268">
        <f>SUM(M13:M15)</f>
        <v>321528</v>
      </c>
      <c r="N16" s="268">
        <f>SUM(N13:N15)</f>
        <v>318546</v>
      </c>
    </row>
    <row r="17" spans="3:14">
      <c r="C17" s="181"/>
      <c r="H17" s="2"/>
    </row>
    <row r="18" spans="3:14">
      <c r="D18" s="181" t="s">
        <v>263</v>
      </c>
    </row>
    <row r="19" spans="3:14">
      <c r="E19" s="177" t="s">
        <v>125</v>
      </c>
      <c r="F19" s="177"/>
      <c r="G19" s="178" t="s">
        <v>129</v>
      </c>
      <c r="H19" s="2"/>
      <c r="J19" s="260">
        <f>ROUND(AVERAGE('CP Calc'!I33,'CP Calc'!J33),0)</f>
        <v>253398</v>
      </c>
      <c r="K19" s="260">
        <f>ROUND(AVERAGE('CP Calc'!J33,'CP Calc'!K33),0)</f>
        <v>256616</v>
      </c>
      <c r="L19" s="260">
        <f>ROUND(AVERAGE('CP Calc'!K33,'CP Calc'!L33),0)</f>
        <v>257266</v>
      </c>
      <c r="M19" s="260">
        <f>ROUND(AVERAGE('CP Calc'!L33,'CP Calc'!M33),0)</f>
        <v>255363</v>
      </c>
      <c r="N19" s="260">
        <f>ROUND(AVERAGE('CP Calc'!M33,'CP Calc'!N33),0)</f>
        <v>253469</v>
      </c>
    </row>
    <row r="20" spans="3:14">
      <c r="E20" s="177" t="s">
        <v>126</v>
      </c>
      <c r="F20" s="177"/>
      <c r="G20" s="178" t="s">
        <v>129</v>
      </c>
      <c r="H20" s="2"/>
      <c r="J20" s="260">
        <f>ROUND(AVERAGE('CP Calc'!I34,'CP Calc'!J34),0)</f>
        <v>58294</v>
      </c>
      <c r="K20" s="260">
        <f>ROUND(AVERAGE('CP Calc'!J34,'CP Calc'!K34),0)</f>
        <v>59934</v>
      </c>
      <c r="L20" s="260">
        <f>ROUND(AVERAGE('CP Calc'!K34,'CP Calc'!L34),0)</f>
        <v>60423</v>
      </c>
      <c r="M20" s="260">
        <f>ROUND(AVERAGE('CP Calc'!L34,'CP Calc'!M34),0)</f>
        <v>59770</v>
      </c>
      <c r="N20" s="260">
        <f>ROUND(AVERAGE('CP Calc'!M34,'CP Calc'!N34),0)</f>
        <v>59118</v>
      </c>
    </row>
    <row r="21" spans="3:14">
      <c r="E21" s="177" t="s">
        <v>127</v>
      </c>
      <c r="F21" s="177"/>
      <c r="G21" s="178" t="s">
        <v>129</v>
      </c>
      <c r="H21" s="2"/>
      <c r="J21" s="260">
        <f>ROUND(AVERAGE('CP Calc'!I35,'CP Calc'!J35),0)</f>
        <v>2462</v>
      </c>
      <c r="K21" s="260">
        <f>ROUND(AVERAGE('CP Calc'!J35,'CP Calc'!K35),0)</f>
        <v>2584</v>
      </c>
      <c r="L21" s="260">
        <f>ROUND(AVERAGE('CP Calc'!K35,'CP Calc'!L35),0)</f>
        <v>2609</v>
      </c>
      <c r="M21" s="260">
        <f>ROUND(AVERAGE('CP Calc'!L35,'CP Calc'!M35),0)</f>
        <v>2538</v>
      </c>
      <c r="N21" s="260">
        <f>ROUND(AVERAGE('CP Calc'!M35,'CP Calc'!N35),0)</f>
        <v>2467</v>
      </c>
    </row>
    <row r="22" spans="3:14">
      <c r="E22" s="177" t="s">
        <v>1</v>
      </c>
      <c r="F22" s="177"/>
      <c r="G22" s="178" t="s">
        <v>129</v>
      </c>
      <c r="H22" s="2"/>
      <c r="J22" s="268">
        <f>SUM(J19:J21)</f>
        <v>314154</v>
      </c>
      <c r="K22" s="268">
        <f>SUM(K19:K21)</f>
        <v>319134</v>
      </c>
      <c r="L22" s="268">
        <f>SUM(L19:L21)</f>
        <v>320298</v>
      </c>
      <c r="M22" s="268">
        <f>SUM(M19:M21)</f>
        <v>317671</v>
      </c>
      <c r="N22" s="268">
        <f>SUM(N19:N21)</f>
        <v>315054</v>
      </c>
    </row>
    <row r="23" spans="3:14">
      <c r="H23" s="2"/>
      <c r="N23" s="16"/>
    </row>
    <row r="24" spans="3:14">
      <c r="D24" s="181" t="s">
        <v>262</v>
      </c>
      <c r="E24" s="175"/>
      <c r="F24" s="175"/>
      <c r="G24" s="177"/>
      <c r="H24" s="2"/>
      <c r="N24" s="16"/>
    </row>
    <row r="25" spans="3:14">
      <c r="D25" s="181"/>
      <c r="E25" s="177" t="s">
        <v>125</v>
      </c>
      <c r="F25" s="177"/>
      <c r="G25" s="178" t="s">
        <v>129</v>
      </c>
      <c r="H25" s="2"/>
      <c r="J25" s="260">
        <f>ROUND(AVERAGE('CP Calc'!J27,'CP Calc'!K27),0)</f>
        <v>4976</v>
      </c>
      <c r="K25" s="260">
        <f>ROUND(AVERAGE('CP Calc'!K27,'CP Calc'!L27),0)</f>
        <v>4450</v>
      </c>
      <c r="L25" s="260">
        <f>ROUND(AVERAGE('CP Calc'!L27,'CP Calc'!M27),0)</f>
        <v>4191</v>
      </c>
      <c r="M25" s="260">
        <f>ROUND(AVERAGE('CP Calc'!M27,'CP Calc'!N27),0)</f>
        <v>3947</v>
      </c>
      <c r="N25" s="291">
        <f>ROUND(AVERAGE('CP Calc'!N27,('CP Calc'!N27/'CP Calc'!N$30)*(('CP Calc'!N$30/'CP Calc'!N$58)*('CP Calc'!$N$58+'CP Calc'!$N$96+'CP Calc'!$N$110+'CP Calc'!$N$169+'CP Calc'!$N$148))),0)</f>
        <v>3718</v>
      </c>
    </row>
    <row r="26" spans="3:14">
      <c r="D26" s="181"/>
      <c r="E26" s="177" t="s">
        <v>126</v>
      </c>
      <c r="F26" s="177"/>
      <c r="G26" s="178" t="s">
        <v>129</v>
      </c>
      <c r="H26" s="2"/>
      <c r="J26" s="260">
        <f>ROUND(AVERAGE('CP Calc'!J28,'CP Calc'!K28),0)</f>
        <v>3079</v>
      </c>
      <c r="K26" s="260">
        <f>ROUND(AVERAGE('CP Calc'!K28,'CP Calc'!L28),0)</f>
        <v>2754</v>
      </c>
      <c r="L26" s="260">
        <f>ROUND(AVERAGE('CP Calc'!L28,'CP Calc'!M28),0)</f>
        <v>2593</v>
      </c>
      <c r="M26" s="260">
        <f>ROUND(AVERAGE('CP Calc'!M28,'CP Calc'!N28),0)</f>
        <v>2443</v>
      </c>
      <c r="N26" s="291">
        <f>ROUND(AVERAGE('CP Calc'!N28,('CP Calc'!N28/'CP Calc'!N$30)*(('CP Calc'!N$30/'CP Calc'!N$58)*('CP Calc'!$N$58+'CP Calc'!$N$96+'CP Calc'!$N$110+'CP Calc'!$N$169+'CP Calc'!$N$148))),0)</f>
        <v>2300</v>
      </c>
    </row>
    <row r="27" spans="3:14">
      <c r="D27" s="181"/>
      <c r="E27" s="177" t="s">
        <v>127</v>
      </c>
      <c r="F27" s="177"/>
      <c r="G27" s="178" t="s">
        <v>129</v>
      </c>
      <c r="H27" s="2"/>
      <c r="J27" s="260">
        <f>ROUND(AVERAGE('CP Calc'!J29,'CP Calc'!K29),0)</f>
        <v>105</v>
      </c>
      <c r="K27" s="260">
        <f>ROUND(AVERAGE('CP Calc'!K29,'CP Calc'!L29),0)</f>
        <v>94</v>
      </c>
      <c r="L27" s="260">
        <f>ROUND(AVERAGE('CP Calc'!L29,'CP Calc'!M29),0)</f>
        <v>89</v>
      </c>
      <c r="M27" s="260">
        <f>ROUND(AVERAGE('CP Calc'!M29,'CP Calc'!N29),0)</f>
        <v>83</v>
      </c>
      <c r="N27" s="291">
        <f>ROUND(AVERAGE('CP Calc'!N29,('CP Calc'!N29/'CP Calc'!N$30)*(('CP Calc'!N$30/'CP Calc'!N$58)*('CP Calc'!$N$58+'CP Calc'!$N$96+'CP Calc'!$N$110+'CP Calc'!$N$169+'CP Calc'!$N$148))),0)</f>
        <v>79</v>
      </c>
    </row>
    <row r="28" spans="3:14">
      <c r="D28" s="181"/>
      <c r="E28" s="177" t="s">
        <v>1</v>
      </c>
      <c r="F28" s="177"/>
      <c r="G28" s="178" t="s">
        <v>129</v>
      </c>
      <c r="H28" s="2"/>
      <c r="J28" s="268">
        <f>SUM(J25:J27)</f>
        <v>8160</v>
      </c>
      <c r="K28" s="268">
        <f>SUM(K25:K27)</f>
        <v>7298</v>
      </c>
      <c r="L28" s="268">
        <f>SUM(L25:L27)</f>
        <v>6873</v>
      </c>
      <c r="M28" s="268">
        <f>SUM(M25:M27)</f>
        <v>6473</v>
      </c>
      <c r="N28" s="290">
        <f>SUM(N25:N27)</f>
        <v>6097</v>
      </c>
    </row>
    <row r="30" spans="3:14">
      <c r="D30" s="181" t="s">
        <v>124</v>
      </c>
    </row>
    <row r="31" spans="3:14">
      <c r="E31" s="177" t="s">
        <v>125</v>
      </c>
      <c r="G31" s="178" t="s">
        <v>129</v>
      </c>
      <c r="H31" s="2"/>
      <c r="J31" s="260">
        <f>'CP Calc'!I72</f>
        <v>4106.3051023609114</v>
      </c>
      <c r="K31" s="260">
        <f>'CP Calc'!J72</f>
        <v>4152.6638585881665</v>
      </c>
      <c r="L31" s="260">
        <f>'CP Calc'!K72</f>
        <v>0</v>
      </c>
      <c r="M31" s="260">
        <f>'CP Calc'!L72</f>
        <v>0</v>
      </c>
      <c r="N31" s="260">
        <f>'CP Calc'!M72</f>
        <v>0</v>
      </c>
    </row>
    <row r="32" spans="3:14">
      <c r="E32" s="177" t="s">
        <v>126</v>
      </c>
      <c r="G32" s="178" t="s">
        <v>129</v>
      </c>
      <c r="H32" s="2"/>
      <c r="J32" s="260">
        <f>'CP Calc'!I73</f>
        <v>1862.6018227058098</v>
      </c>
      <c r="K32" s="260">
        <f>'CP Calc'!J73</f>
        <v>1883.6299493780375</v>
      </c>
      <c r="L32" s="260">
        <f>'CP Calc'!K73</f>
        <v>0</v>
      </c>
      <c r="M32" s="260">
        <f>'CP Calc'!L73</f>
        <v>0</v>
      </c>
      <c r="N32" s="260">
        <f>'CP Calc'!M73</f>
        <v>0</v>
      </c>
    </row>
    <row r="33" spans="2:14">
      <c r="E33" s="177" t="s">
        <v>127</v>
      </c>
      <c r="G33" s="178" t="s">
        <v>129</v>
      </c>
      <c r="H33" s="2"/>
      <c r="J33" s="260">
        <f>'CP Calc'!I74</f>
        <v>177.93147493327857</v>
      </c>
      <c r="K33" s="260">
        <f>'CP Calc'!J74</f>
        <v>179.9402593918044</v>
      </c>
      <c r="L33" s="260">
        <f>'CP Calc'!K74</f>
        <v>0</v>
      </c>
      <c r="M33" s="260">
        <f>'CP Calc'!L74</f>
        <v>0</v>
      </c>
      <c r="N33" s="260">
        <f>'CP Calc'!M74</f>
        <v>0</v>
      </c>
    </row>
    <row r="34" spans="2:14">
      <c r="E34" s="177" t="s">
        <v>1</v>
      </c>
      <c r="G34" s="178" t="s">
        <v>129</v>
      </c>
      <c r="H34" s="2"/>
      <c r="J34" s="268">
        <f>SUM(J31:J33)</f>
        <v>6146.8384000000005</v>
      </c>
      <c r="K34" s="268">
        <f>SUM(K31:K33)</f>
        <v>6216.2340673580084</v>
      </c>
      <c r="L34" s="268">
        <f>SUM(L31:L33)</f>
        <v>0</v>
      </c>
      <c r="M34" s="268">
        <f>SUM(M31:M33)</f>
        <v>0</v>
      </c>
      <c r="N34" s="290">
        <f>SUM(N31:N33)</f>
        <v>0</v>
      </c>
    </row>
    <row r="37" spans="2:14">
      <c r="B37" s="270" t="s">
        <v>272</v>
      </c>
    </row>
    <row r="39" spans="2:14">
      <c r="D39" s="181" t="s">
        <v>273</v>
      </c>
      <c r="G39" s="177"/>
    </row>
    <row r="40" spans="2:14">
      <c r="D40" s="19"/>
      <c r="E40" s="177" t="s">
        <v>143</v>
      </c>
      <c r="G40" s="2" t="s">
        <v>19</v>
      </c>
      <c r="J40" s="305">
        <f>Inputs!J54+Inputs!J55+Inputs!J59+Inputs!J60+Inputs!J63+Inputs!J64+Inputs!J65</f>
        <v>269764</v>
      </c>
      <c r="K40" s="22">
        <f>K46+K52</f>
        <v>271759.36068156658</v>
      </c>
      <c r="L40" s="22">
        <f t="shared" ref="L40:N40" si="0">L46+L52</f>
        <v>273829.13860195503</v>
      </c>
      <c r="M40" s="22">
        <f t="shared" si="0"/>
        <v>271571.30547031399</v>
      </c>
      <c r="N40" s="22">
        <f t="shared" si="0"/>
        <v>269347.31692168367</v>
      </c>
    </row>
    <row r="41" spans="2:14">
      <c r="D41" s="19"/>
      <c r="E41" s="177" t="s">
        <v>144</v>
      </c>
      <c r="G41" s="2" t="s">
        <v>19</v>
      </c>
      <c r="J41" s="305">
        <f>Inputs!J56+Inputs!J57+Inputs!J61+Inputs!J66+Inputs!J67</f>
        <v>63120</v>
      </c>
      <c r="K41" s="22">
        <f t="shared" ref="K41:N42" si="1">K47+K53</f>
        <v>64203.653680596421</v>
      </c>
      <c r="L41" s="22">
        <f t="shared" si="1"/>
        <v>65317.346365145269</v>
      </c>
      <c r="M41" s="22">
        <f t="shared" si="1"/>
        <v>64546.57719655837</v>
      </c>
      <c r="N41" s="22">
        <f t="shared" si="1"/>
        <v>63790.308616573588</v>
      </c>
    </row>
    <row r="42" spans="2:14">
      <c r="D42" s="19"/>
      <c r="E42" s="177" t="s">
        <v>145</v>
      </c>
      <c r="G42" s="2" t="s">
        <v>19</v>
      </c>
      <c r="J42" s="305">
        <f>Inputs!J58+Inputs!J62+Inputs!J68</f>
        <v>2547</v>
      </c>
      <c r="K42" s="22">
        <f t="shared" si="1"/>
        <v>2684.9728379178655</v>
      </c>
      <c r="L42" s="22">
        <f t="shared" si="1"/>
        <v>2825.1128395484807</v>
      </c>
      <c r="M42" s="22">
        <f t="shared" si="1"/>
        <v>2772.2950952551337</v>
      </c>
      <c r="N42" s="22">
        <f t="shared" si="1"/>
        <v>2720.1728013138827</v>
      </c>
    </row>
    <row r="43" spans="2:14">
      <c r="D43" s="19"/>
      <c r="E43" s="177" t="s">
        <v>1</v>
      </c>
      <c r="G43" s="2" t="s">
        <v>19</v>
      </c>
      <c r="J43" s="268">
        <f>SUM(J40:J42)</f>
        <v>335431</v>
      </c>
      <c r="K43" s="268">
        <f>SUM(K40:K42)</f>
        <v>338647.98720008088</v>
      </c>
      <c r="L43" s="268">
        <f>SUM(L40:L42)</f>
        <v>341971.59780664882</v>
      </c>
      <c r="M43" s="268">
        <f>SUM(M40:M42)</f>
        <v>338890.17776212748</v>
      </c>
      <c r="N43" s="268">
        <f>SUM(N40:N42)</f>
        <v>335857.79833957111</v>
      </c>
    </row>
    <row r="44" spans="2:14">
      <c r="D44" s="19"/>
      <c r="E44" s="177"/>
      <c r="G44" s="177"/>
    </row>
    <row r="45" spans="2:14">
      <c r="D45" s="181" t="s">
        <v>274</v>
      </c>
      <c r="G45" s="177"/>
    </row>
    <row r="46" spans="2:14">
      <c r="D46" s="19"/>
      <c r="E46" s="177" t="s">
        <v>143</v>
      </c>
      <c r="G46" s="2" t="s">
        <v>19</v>
      </c>
      <c r="J46" s="260">
        <f>'CP Calc'!I60+'CP Calc'!I61+'CP Calc'!I62</f>
        <v>261957</v>
      </c>
      <c r="K46" s="260">
        <f>'CP Calc'!J60+'CP Calc'!J61+'CP Calc'!J62</f>
        <v>265001.00782246923</v>
      </c>
      <c r="L46" s="260">
        <f>'CP Calc'!K60+'CP Calc'!K61+'CP Calc'!K62</f>
        <v>268058.40920380718</v>
      </c>
      <c r="M46" s="260">
        <f>'CP Calc'!L60+'CP Calc'!L61+'CP Calc'!L62</f>
        <v>266136.39079015207</v>
      </c>
      <c r="N46" s="260">
        <f>'CP Calc'!M60+'CP Calc'!M61+'CP Calc'!M62</f>
        <v>264228.67497147893</v>
      </c>
    </row>
    <row r="47" spans="2:14">
      <c r="D47" s="19"/>
      <c r="E47" s="177" t="s">
        <v>144</v>
      </c>
      <c r="G47" s="2" t="s">
        <v>19</v>
      </c>
      <c r="J47" s="260">
        <f>'CP Calc'!I63+'CP Calc'!I64</f>
        <v>59014</v>
      </c>
      <c r="K47" s="260">
        <f>'CP Calc'!J63+'CP Calc'!J64</f>
        <v>60649.177333798209</v>
      </c>
      <c r="L47" s="260">
        <f>'CP Calc'!K63+'CP Calc'!K64</f>
        <v>62282.298983462795</v>
      </c>
      <c r="M47" s="260">
        <f>'CP Calc'!L63+'CP Calc'!L64</f>
        <v>61688.147623515615</v>
      </c>
      <c r="N47" s="260">
        <f>'CP Calc'!M63+'CP Calc'!M64</f>
        <v>61098.218972979295</v>
      </c>
    </row>
    <row r="48" spans="2:14">
      <c r="D48" s="19"/>
      <c r="E48" s="177" t="s">
        <v>145</v>
      </c>
      <c r="G48" s="2" t="s">
        <v>19</v>
      </c>
      <c r="J48" s="260">
        <f>'CP Calc'!I65</f>
        <v>2414</v>
      </c>
      <c r="K48" s="260">
        <f>'CP Calc'!J65</f>
        <v>2569.8375836255709</v>
      </c>
      <c r="L48" s="260">
        <f>'CP Calc'!K65</f>
        <v>2726.8027319586686</v>
      </c>
      <c r="M48" s="260">
        <f>'CP Calc'!L65</f>
        <v>2679.7059249641725</v>
      </c>
      <c r="N48" s="260">
        <f>'CP Calc'!M65</f>
        <v>2632.9716511438774</v>
      </c>
    </row>
    <row r="49" spans="4:15">
      <c r="D49" s="19"/>
      <c r="E49" s="177" t="s">
        <v>1</v>
      </c>
      <c r="G49" s="2" t="s">
        <v>19</v>
      </c>
      <c r="J49" s="268">
        <f>SUM(J46:J48)</f>
        <v>323385</v>
      </c>
      <c r="K49" s="268">
        <f>SUM(K46:K48)</f>
        <v>328220.022739893</v>
      </c>
      <c r="L49" s="268">
        <f>SUM(L46:L48)</f>
        <v>333067.51091922866</v>
      </c>
      <c r="M49" s="268">
        <f>SUM(M46:M48)</f>
        <v>330504.24433863186</v>
      </c>
      <c r="N49" s="268">
        <f>SUM(N46:N48)</f>
        <v>327959.86559560208</v>
      </c>
    </row>
    <row r="50" spans="4:15">
      <c r="D50" s="19"/>
      <c r="E50" s="177"/>
      <c r="G50" s="177"/>
    </row>
    <row r="51" spans="4:15">
      <c r="D51" s="181" t="s">
        <v>275</v>
      </c>
      <c r="G51" s="177"/>
    </row>
    <row r="52" spans="4:15">
      <c r="D52" s="19"/>
      <c r="E52" s="177" t="s">
        <v>143</v>
      </c>
      <c r="G52" s="2" t="s">
        <v>19</v>
      </c>
      <c r="J52" s="306">
        <f>J40-J46</f>
        <v>7807</v>
      </c>
      <c r="K52" s="260">
        <f>J52/J$55*K$55</f>
        <v>6758.3528590973337</v>
      </c>
      <c r="L52" s="260">
        <f t="shared" ref="L52:N52" si="2">K52/K$55*L$55</f>
        <v>5770.7293981478497</v>
      </c>
      <c r="M52" s="260">
        <f t="shared" si="2"/>
        <v>5434.9146801619008</v>
      </c>
      <c r="N52" s="260">
        <f t="shared" si="2"/>
        <v>5118.6419502047393</v>
      </c>
    </row>
    <row r="53" spans="4:15">
      <c r="D53" s="19"/>
      <c r="E53" s="177" t="s">
        <v>144</v>
      </c>
      <c r="G53" s="2" t="s">
        <v>19</v>
      </c>
      <c r="J53" s="306">
        <f t="shared" ref="J53:J54" si="3">J41-J47</f>
        <v>4106</v>
      </c>
      <c r="K53" s="260">
        <f t="shared" ref="K53:N54" si="4">J53/J$55*K$55</f>
        <v>3554.4763467982134</v>
      </c>
      <c r="L53" s="260">
        <f t="shared" si="4"/>
        <v>3035.0473816824738</v>
      </c>
      <c r="M53" s="260">
        <f t="shared" si="4"/>
        <v>2858.4295730427521</v>
      </c>
      <c r="N53" s="260">
        <f t="shared" si="4"/>
        <v>2692.0896435942946</v>
      </c>
    </row>
    <row r="54" spans="4:15">
      <c r="E54" s="177" t="s">
        <v>145</v>
      </c>
      <c r="G54" s="2" t="s">
        <v>19</v>
      </c>
      <c r="J54" s="306">
        <f t="shared" si="3"/>
        <v>133</v>
      </c>
      <c r="K54" s="260">
        <f t="shared" si="4"/>
        <v>115.13525429229477</v>
      </c>
      <c r="L54" s="260">
        <f t="shared" si="4"/>
        <v>98.310107589812219</v>
      </c>
      <c r="M54" s="260">
        <f t="shared" si="4"/>
        <v>92.589170290961036</v>
      </c>
      <c r="N54" s="260">
        <f t="shared" si="4"/>
        <v>87.201150170005164</v>
      </c>
    </row>
    <row r="55" spans="4:15">
      <c r="E55" s="177" t="s">
        <v>1</v>
      </c>
      <c r="G55" s="2" t="s">
        <v>19</v>
      </c>
      <c r="J55" s="307">
        <f>SUM(J52:J54)</f>
        <v>12046</v>
      </c>
      <c r="K55" s="268">
        <f>'CP Calc'!J58</f>
        <v>10427.964460187841</v>
      </c>
      <c r="L55" s="268">
        <f>'CP Calc'!K58</f>
        <v>8904.0868874201351</v>
      </c>
      <c r="M55" s="268">
        <f>'CP Calc'!L58</f>
        <v>8385.9334234956132</v>
      </c>
      <c r="N55" s="268">
        <f>'CP Calc'!M58</f>
        <v>7897.9327439690387</v>
      </c>
    </row>
    <row r="56" spans="4:15">
      <c r="E56" s="177"/>
    </row>
    <row r="57" spans="4:15">
      <c r="D57" s="181" t="s">
        <v>276</v>
      </c>
    </row>
    <row r="58" spans="4:15">
      <c r="D58" s="19"/>
      <c r="E58" s="177" t="s">
        <v>143</v>
      </c>
      <c r="G58" s="2" t="s">
        <v>19</v>
      </c>
      <c r="J58" s="22">
        <f>AVERAGE(J40,K40)</f>
        <v>270761.68034078332</v>
      </c>
      <c r="K58" s="22">
        <f t="shared" ref="K58:M58" si="5">AVERAGE(K40,L40)</f>
        <v>272794.24964176083</v>
      </c>
      <c r="L58" s="22">
        <f t="shared" si="5"/>
        <v>272700.22203613451</v>
      </c>
      <c r="M58" s="22">
        <f t="shared" si="5"/>
        <v>270459.3111959988</v>
      </c>
      <c r="N58" s="306">
        <f>N64+N70</f>
        <v>264851.87465471559</v>
      </c>
    </row>
    <row r="59" spans="4:15">
      <c r="D59" s="19"/>
      <c r="E59" s="177" t="s">
        <v>144</v>
      </c>
      <c r="G59" s="2" t="s">
        <v>19</v>
      </c>
      <c r="J59" s="22">
        <f t="shared" ref="J59:M60" si="6">AVERAGE(J41,K41)</f>
        <v>63661.826840298207</v>
      </c>
      <c r="K59" s="22">
        <f t="shared" si="6"/>
        <v>64760.500022870845</v>
      </c>
      <c r="L59" s="22">
        <f t="shared" si="6"/>
        <v>64931.961780851823</v>
      </c>
      <c r="M59" s="22">
        <f t="shared" si="6"/>
        <v>64168.442906565979</v>
      </c>
      <c r="N59" s="306">
        <f t="shared" ref="N59:N60" si="7">N65+N71</f>
        <v>62255.288770646359</v>
      </c>
    </row>
    <row r="60" spans="4:15">
      <c r="D60" s="19"/>
      <c r="E60" s="177" t="s">
        <v>145</v>
      </c>
      <c r="G60" s="2" t="s">
        <v>19</v>
      </c>
      <c r="J60" s="22">
        <f t="shared" si="6"/>
        <v>2615.9864189589325</v>
      </c>
      <c r="K60" s="22">
        <f t="shared" si="6"/>
        <v>2755.0428387331731</v>
      </c>
      <c r="L60" s="22">
        <f t="shared" si="6"/>
        <v>2798.7039674018069</v>
      </c>
      <c r="M60" s="22">
        <f t="shared" si="6"/>
        <v>2746.2339482845082</v>
      </c>
      <c r="N60" s="306">
        <f t="shared" si="7"/>
        <v>2547.2123732082246</v>
      </c>
    </row>
    <row r="61" spans="4:15">
      <c r="D61" s="19"/>
      <c r="E61" s="177" t="s">
        <v>1</v>
      </c>
      <c r="G61" s="2" t="s">
        <v>19</v>
      </c>
      <c r="J61" s="268">
        <f>SUM(J58:J60)</f>
        <v>337039.49360004044</v>
      </c>
      <c r="K61" s="268">
        <f>SUM(K58:K60)</f>
        <v>340309.79250336485</v>
      </c>
      <c r="L61" s="268">
        <f>SUM(L58:L60)</f>
        <v>340430.88778438815</v>
      </c>
      <c r="M61" s="268">
        <f>SUM(M58:M60)</f>
        <v>337373.98805084929</v>
      </c>
      <c r="N61" s="268">
        <f>SUM(N58:N60)</f>
        <v>329654.37579857017</v>
      </c>
    </row>
    <row r="62" spans="4:15">
      <c r="D62" s="19"/>
      <c r="E62" s="177"/>
      <c r="G62" s="177"/>
    </row>
    <row r="63" spans="4:15">
      <c r="D63" s="181" t="s">
        <v>277</v>
      </c>
      <c r="G63" s="177"/>
    </row>
    <row r="64" spans="4:15">
      <c r="D64" s="19"/>
      <c r="E64" s="177" t="s">
        <v>143</v>
      </c>
      <c r="G64" s="2" t="s">
        <v>19</v>
      </c>
      <c r="J64" s="22">
        <f>AVERAGE(J46,K46)</f>
        <v>263479.00391123461</v>
      </c>
      <c r="K64" s="22">
        <f t="shared" ref="K64:M64" si="8">AVERAGE(K46,L46)</f>
        <v>266529.70851313823</v>
      </c>
      <c r="L64" s="22">
        <f t="shared" si="8"/>
        <v>267097.39999697963</v>
      </c>
      <c r="M64" s="22">
        <f t="shared" si="8"/>
        <v>265182.5328808155</v>
      </c>
      <c r="N64" s="306">
        <f>'CP Calc'!N60+'CP Calc'!N78+'CP Calc'!N98+'CP Calc'!N112+'CP Calc'!N121+'CP Calc'!N171+'CP Calc'!N180+'CP Calc'!N130+'CP Calc'!N151+'CP Calc'!N61+'CP Calc'!N79+'CP Calc'!N99+'CP Calc'!N113+'CP Calc'!N122+'CP Calc'!N172+'CP Calc'!N181+'CP Calc'!N131+'CP Calc'!N152+'CP Calc'!N62+'CP Calc'!N80+'CP Calc'!N100+'CP Calc'!N114+'CP Calc'!N123+'CP Calc'!N173+'CP Calc'!N182+'CP Calc'!N132+'CP Calc'!N153</f>
        <v>260022.43376870517</v>
      </c>
      <c r="O64" s="323"/>
    </row>
    <row r="65" spans="4:15">
      <c r="D65" s="19"/>
      <c r="E65" s="177" t="s">
        <v>144</v>
      </c>
      <c r="G65" s="2" t="s">
        <v>19</v>
      </c>
      <c r="J65" s="22">
        <f t="shared" ref="J65:M66" si="9">AVERAGE(J47,K47)</f>
        <v>59831.588666899101</v>
      </c>
      <c r="K65" s="22">
        <f t="shared" si="9"/>
        <v>61465.738158630498</v>
      </c>
      <c r="L65" s="22">
        <f t="shared" si="9"/>
        <v>61985.223303489205</v>
      </c>
      <c r="M65" s="22">
        <f t="shared" si="9"/>
        <v>61393.183298247459</v>
      </c>
      <c r="N65" s="306">
        <f>'CP Calc'!N63+'CP Calc'!N81+'CP Calc'!N101+'CP Calc'!N115+'CP Calc'!N124+'CP Calc'!N174+'CP Calc'!N183+'CP Calc'!N133+'CP Calc'!N154+'CP Calc'!N64+'CP Calc'!N82+'CP Calc'!N102+'CP Calc'!N116+'CP Calc'!N125+'CP Calc'!N175+'CP Calc'!N184+'CP Calc'!N134+'CP Calc'!N155</f>
        <v>59715.301031699411</v>
      </c>
      <c r="O65" s="323"/>
    </row>
    <row r="66" spans="4:15">
      <c r="D66" s="19"/>
      <c r="E66" s="177" t="s">
        <v>145</v>
      </c>
      <c r="G66" s="2" t="s">
        <v>19</v>
      </c>
      <c r="J66" s="22">
        <f t="shared" si="9"/>
        <v>2491.9187918127855</v>
      </c>
      <c r="K66" s="22">
        <f t="shared" si="9"/>
        <v>2648.32015779212</v>
      </c>
      <c r="L66" s="22">
        <f t="shared" si="9"/>
        <v>2703.2543284614203</v>
      </c>
      <c r="M66" s="22">
        <f t="shared" si="9"/>
        <v>2656.3387880540249</v>
      </c>
      <c r="N66" s="306">
        <f>'CP Calc'!N65+'CP Calc'!N83+'CP Calc'!N103+'CP Calc'!N117+'CP Calc'!N126+'CP Calc'!N176+'CP Calc'!N185+'CP Calc'!N135+'CP Calc'!N156</f>
        <v>2464.9380504415553</v>
      </c>
      <c r="O66" s="323"/>
    </row>
    <row r="67" spans="4:15">
      <c r="D67" s="19"/>
      <c r="E67" s="177" t="s">
        <v>1</v>
      </c>
      <c r="G67" s="2" t="s">
        <v>19</v>
      </c>
      <c r="J67" s="268">
        <f>SUM(J64:J66)</f>
        <v>325802.51136994647</v>
      </c>
      <c r="K67" s="268">
        <f>SUM(K64:K66)</f>
        <v>330643.76682956086</v>
      </c>
      <c r="L67" s="268">
        <f>SUM(L64:L66)</f>
        <v>331785.87762893026</v>
      </c>
      <c r="M67" s="268">
        <f>SUM(M64:M66)</f>
        <v>329232.05496711697</v>
      </c>
      <c r="N67" s="268">
        <f>SUM(N64:N66)</f>
        <v>322202.67285084614</v>
      </c>
      <c r="O67" s="323"/>
    </row>
    <row r="68" spans="4:15">
      <c r="D68" s="19"/>
      <c r="E68" s="177"/>
      <c r="G68" s="177"/>
      <c r="O68" s="323"/>
    </row>
    <row r="69" spans="4:15">
      <c r="D69" s="181" t="s">
        <v>278</v>
      </c>
      <c r="G69" s="177"/>
      <c r="O69" s="323"/>
    </row>
    <row r="70" spans="4:15">
      <c r="D70" s="19"/>
      <c r="E70" s="177" t="s">
        <v>143</v>
      </c>
      <c r="G70" s="2" t="s">
        <v>19</v>
      </c>
      <c r="J70" s="22">
        <f>AVERAGE(J52,K52)</f>
        <v>7282.6764295486664</v>
      </c>
      <c r="K70" s="22">
        <f t="shared" ref="K70:M70" si="10">AVERAGE(K52,L52)</f>
        <v>6264.5411286225917</v>
      </c>
      <c r="L70" s="22">
        <f t="shared" si="10"/>
        <v>5602.8220391548748</v>
      </c>
      <c r="M70" s="22">
        <f t="shared" si="10"/>
        <v>5276.77831518332</v>
      </c>
      <c r="N70" s="305">
        <f>(M70/M$73)*N$73</f>
        <v>4829.4408860104231</v>
      </c>
    </row>
    <row r="71" spans="4:15">
      <c r="D71" s="19"/>
      <c r="E71" s="177" t="s">
        <v>144</v>
      </c>
      <c r="G71" s="2" t="s">
        <v>19</v>
      </c>
      <c r="J71" s="22">
        <f t="shared" ref="J71:M72" si="11">AVERAGE(J53,K53)</f>
        <v>3830.2381733991069</v>
      </c>
      <c r="K71" s="22">
        <f t="shared" si="11"/>
        <v>3294.7618642403436</v>
      </c>
      <c r="L71" s="22">
        <f t="shared" si="11"/>
        <v>2946.7384773626127</v>
      </c>
      <c r="M71" s="22">
        <f t="shared" si="11"/>
        <v>2775.2596083185235</v>
      </c>
      <c r="N71" s="305">
        <f t="shared" ref="N71:N72" si="12">(M71/M$73)*N$73</f>
        <v>2539.9877389469452</v>
      </c>
    </row>
    <row r="72" spans="4:15">
      <c r="E72" s="177" t="s">
        <v>145</v>
      </c>
      <c r="G72" s="2" t="s">
        <v>19</v>
      </c>
      <c r="J72" s="22">
        <f t="shared" si="11"/>
        <v>124.06762714614739</v>
      </c>
      <c r="K72" s="22">
        <f t="shared" si="11"/>
        <v>106.7226809410535</v>
      </c>
      <c r="L72" s="22">
        <f t="shared" si="11"/>
        <v>95.44963894038662</v>
      </c>
      <c r="M72" s="22">
        <f t="shared" si="11"/>
        <v>89.8951602304831</v>
      </c>
      <c r="N72" s="305">
        <f t="shared" si="12"/>
        <v>82.274322766669172</v>
      </c>
    </row>
    <row r="73" spans="4:15">
      <c r="E73" s="177" t="s">
        <v>1</v>
      </c>
      <c r="G73" s="2" t="s">
        <v>19</v>
      </c>
      <c r="J73" s="268">
        <f>SUM(J70:J72)</f>
        <v>11236.982230093921</v>
      </c>
      <c r="K73" s="268">
        <f>SUM(K70:K72)</f>
        <v>9666.025673803988</v>
      </c>
      <c r="L73" s="268">
        <f>SUM(L70:L72)</f>
        <v>8645.0101554578741</v>
      </c>
      <c r="M73" s="268">
        <f>SUM(M70:M72)</f>
        <v>8141.9330837323268</v>
      </c>
      <c r="N73" s="268">
        <f>AVERAGE(N55,'CP Calc'!N58+'CP Calc'!N96+'CP Calc'!N110+'CP Calc'!N169+'CP Calc'!N148)</f>
        <v>7451.7029477240376</v>
      </c>
    </row>
    <row r="75" spans="4:15">
      <c r="D75" s="181" t="s">
        <v>279</v>
      </c>
    </row>
    <row r="76" spans="4:15">
      <c r="E76" s="174" t="s">
        <v>133</v>
      </c>
      <c r="I76" s="260">
        <f>'CP Calc'!I78+'CP Calc'!I121+'CP Calc'!I180+'CP Calc'!I151+'CP Calc'!I139</f>
        <v>5302.0553835084147</v>
      </c>
      <c r="J76" s="260">
        <f>'CP Calc'!J78+'CP Calc'!J121+'CP Calc'!J180+'CP Calc'!J151+'CP Calc'!J139</f>
        <v>5352.5351238867606</v>
      </c>
      <c r="K76" s="260">
        <f>'CP Calc'!K78+'CP Calc'!K121+'CP Calc'!K180+'CP Calc'!K151+'CP Calc'!K139</f>
        <v>580.39130000227442</v>
      </c>
      <c r="L76" s="260">
        <f>'CP Calc'!L78+'CP Calc'!L121+'CP Calc'!L180+'CP Calc'!L151+'CP Calc'!L139</f>
        <v>575.65373468975486</v>
      </c>
      <c r="M76" s="260">
        <f>'CP Calc'!M78+'CP Calc'!M121+'CP Calc'!M180+'CP Calc'!M151+'CP Calc'!M139</f>
        <v>570.97089602179949</v>
      </c>
      <c r="N76" s="260">
        <f>'CP Calc'!N78+'CP Calc'!N121+'CP Calc'!N180+'CP Calc'!N151+'CP Calc'!N139</f>
        <v>566.34130955761782</v>
      </c>
    </row>
    <row r="77" spans="4:15">
      <c r="E77" s="174" t="s">
        <v>134</v>
      </c>
      <c r="I77" s="260">
        <f>'CP Calc'!I79+'CP Calc'!I122+'CP Calc'!I181+'CP Calc'!I152+'CP Calc'!I140</f>
        <v>97.266388399636227</v>
      </c>
      <c r="J77" s="260">
        <f>'CP Calc'!J79+'CP Calc'!J122+'CP Calc'!J181+'CP Calc'!J152+'CP Calc'!J140</f>
        <v>97.130290970396402</v>
      </c>
      <c r="K77" s="260">
        <f>'CP Calc'!K79+'CP Calc'!K122+'CP Calc'!K181+'CP Calc'!K152+'CP Calc'!K140</f>
        <v>37.280109048177941</v>
      </c>
      <c r="L77" s="260">
        <f>'CP Calc'!L79+'CP Calc'!L122+'CP Calc'!L181+'CP Calc'!L152+'CP Calc'!L140</f>
        <v>36.84289157140141</v>
      </c>
      <c r="M77" s="260">
        <f>'CP Calc'!M79+'CP Calc'!M122+'CP Calc'!M181+'CP Calc'!M152+'CP Calc'!M140</f>
        <v>36.415319830817552</v>
      </c>
      <c r="N77" s="260">
        <f>'CP Calc'!N79+'CP Calc'!N122+'CP Calc'!N181+'CP Calc'!N152+'CP Calc'!N140</f>
        <v>35.996953970200089</v>
      </c>
    </row>
    <row r="78" spans="4:15">
      <c r="E78" s="174" t="s">
        <v>135</v>
      </c>
      <c r="I78" s="260">
        <f>'CP Calc'!I80+'CP Calc'!I123+'CP Calc'!I182+'CP Calc'!I153+'CP Calc'!I141</f>
        <v>145.00201982128547</v>
      </c>
      <c r="J78" s="260">
        <f>'CP Calc'!J80+'CP Calc'!J123+'CP Calc'!J182+'CP Calc'!J153+'CP Calc'!J141</f>
        <v>144.54602963541484</v>
      </c>
      <c r="K78" s="260">
        <f>'CP Calc'!K80+'CP Calc'!K123+'CP Calc'!K182+'CP Calc'!K153+'CP Calc'!K141</f>
        <v>33.710942550598034</v>
      </c>
      <c r="L78" s="260">
        <f>'CP Calc'!L80+'CP Calc'!L123+'CP Calc'!L182+'CP Calc'!L153+'CP Calc'!L141</f>
        <v>33.482522128609737</v>
      </c>
      <c r="M78" s="260">
        <f>'CP Calc'!M80+'CP Calc'!M123+'CP Calc'!M182+'CP Calc'!M153+'CP Calc'!M141</f>
        <v>33.257996746026592</v>
      </c>
      <c r="N78" s="260">
        <f>'CP Calc'!N80+'CP Calc'!N123+'CP Calc'!N182+'CP Calc'!N153+'CP Calc'!N141</f>
        <v>33.037212849539067</v>
      </c>
    </row>
    <row r="79" spans="4:15">
      <c r="E79" s="174" t="s">
        <v>136</v>
      </c>
      <c r="I79" s="260">
        <f>'CP Calc'!I81+'CP Calc'!I124+'CP Calc'!I183+'CP Calc'!I154+'CP Calc'!I142</f>
        <v>2445.0624431471979</v>
      </c>
      <c r="J79" s="260">
        <f>'CP Calc'!J81+'CP Calc'!J124+'CP Calc'!J183+'CP Calc'!J154+'CP Calc'!J142</f>
        <v>2456.5052554494441</v>
      </c>
      <c r="K79" s="260">
        <f>'CP Calc'!K81+'CP Calc'!K124+'CP Calc'!K183+'CP Calc'!K154+'CP Calc'!K142</f>
        <v>284.40908282192129</v>
      </c>
      <c r="L79" s="260">
        <f>'CP Calc'!L81+'CP Calc'!L124+'CP Calc'!L183+'CP Calc'!L154+'CP Calc'!L142</f>
        <v>281.77125841522161</v>
      </c>
      <c r="M79" s="260">
        <f>'CP Calc'!M81+'CP Calc'!M124+'CP Calc'!M183+'CP Calc'!M154+'CP Calc'!M142</f>
        <v>279.17237409257382</v>
      </c>
      <c r="N79" s="260">
        <f>'CP Calc'!N81+'CP Calc'!N124+'CP Calc'!N183+'CP Calc'!N154+'CP Calc'!N142</f>
        <v>276.61104940448996</v>
      </c>
    </row>
    <row r="80" spans="4:15">
      <c r="E80" s="174" t="s">
        <v>137</v>
      </c>
      <c r="I80" s="260">
        <f>'CP Calc'!I82+'CP Calc'!I125+'CP Calc'!I184+'CP Calc'!I155+'CP Calc'!I143</f>
        <v>50.026729778249532</v>
      </c>
      <c r="J80" s="260">
        <f>'CP Calc'!J82+'CP Calc'!J125+'CP Calc'!J184+'CP Calc'!J155+'CP Calc'!J143</f>
        <v>50.060299760971013</v>
      </c>
      <c r="K80" s="260">
        <f>'CP Calc'!K82+'CP Calc'!K125+'CP Calc'!K184+'CP Calc'!K155+'CP Calc'!K143</f>
        <v>8.4427616901865026</v>
      </c>
      <c r="L80" s="260">
        <f>'CP Calc'!L82+'CP Calc'!L125+'CP Calc'!L184+'CP Calc'!L155+'CP Calc'!L143</f>
        <v>8.3689489225622093</v>
      </c>
      <c r="M80" s="260">
        <f>'CP Calc'!M82+'CP Calc'!M125+'CP Calc'!M184+'CP Calc'!M155+'CP Calc'!M143</f>
        <v>8.2956946234426567</v>
      </c>
      <c r="N80" s="260">
        <f>'CP Calc'!N82+'CP Calc'!N125+'CP Calc'!N184+'CP Calc'!N155+'CP Calc'!N143</f>
        <v>8.2229955935548134</v>
      </c>
    </row>
    <row r="81" spans="2:14">
      <c r="E81" s="174" t="s">
        <v>138</v>
      </c>
      <c r="I81" s="260">
        <f>'CP Calc'!I83+'CP Calc'!I126+'CP Calc'!I185+'CP Calc'!I156+'CP Calc'!I144</f>
        <v>283.05023989646082</v>
      </c>
      <c r="J81" s="260">
        <f>'CP Calc'!J83+'CP Calc'!J126+'CP Calc'!J185+'CP Calc'!J156+'CP Calc'!J144</f>
        <v>286.39329071564555</v>
      </c>
      <c r="K81" s="260">
        <f>'CP Calc'!K83+'CP Calc'!K126+'CP Calc'!K185+'CP Calc'!K156+'CP Calc'!K144</f>
        <v>84.554427719258101</v>
      </c>
      <c r="L81" s="260">
        <f>'CP Calc'!L83+'CP Calc'!L126+'CP Calc'!L185+'CP Calc'!L156+'CP Calc'!L144</f>
        <v>83.835347445481787</v>
      </c>
      <c r="M81" s="260">
        <f>'CP Calc'!M83+'CP Calc'!M126+'CP Calc'!M185+'CP Calc'!M156+'CP Calc'!M144</f>
        <v>83.121606386319229</v>
      </c>
      <c r="N81" s="260">
        <f>'CP Calc'!N83+'CP Calc'!N126+'CP Calc'!N185+'CP Calc'!N156+'CP Calc'!N144</f>
        <v>82.413176377397619</v>
      </c>
    </row>
    <row r="82" spans="2:14">
      <c r="E82" s="177" t="s">
        <v>1</v>
      </c>
      <c r="I82" s="308">
        <f>SUM(I76:I81)</f>
        <v>8322.4632045512444</v>
      </c>
      <c r="J82" s="308">
        <f>SUM(J76:J81)</f>
        <v>8387.1702904186332</v>
      </c>
      <c r="K82" s="308">
        <f t="shared" ref="K82:N82" si="13">SUM(K76:K81)</f>
        <v>1028.7886238324163</v>
      </c>
      <c r="L82" s="308">
        <f t="shared" si="13"/>
        <v>1019.9547031730317</v>
      </c>
      <c r="M82" s="308">
        <f t="shared" si="13"/>
        <v>1011.2338877009793</v>
      </c>
      <c r="N82" s="308">
        <f t="shared" si="13"/>
        <v>1002.6226977527994</v>
      </c>
    </row>
    <row r="84" spans="2:14">
      <c r="D84" s="181" t="s">
        <v>280</v>
      </c>
    </row>
    <row r="85" spans="2:14">
      <c r="E85" s="174" t="s">
        <v>133</v>
      </c>
      <c r="I85" s="22">
        <f>'CP Calc'!I78+'CP Calc'!I121+'CP Calc'!I151+'CP Calc'!I139</f>
        <v>5188.9309834767819</v>
      </c>
      <c r="J85" s="22">
        <f>'CP Calc'!J78+'CP Calc'!J121+'CP Calc'!J151+'CP Calc'!J139</f>
        <v>5244.5944515683095</v>
      </c>
      <c r="K85" s="22">
        <f>'CP Calc'!K78+'CP Calc'!K121+'CP Calc'!K151+'CP Calc'!K139</f>
        <v>580.39130000227442</v>
      </c>
      <c r="L85" s="22">
        <f>'CP Calc'!L78+'CP Calc'!L121+'CP Calc'!L151+'CP Calc'!L139</f>
        <v>575.65373468975486</v>
      </c>
      <c r="M85" s="22">
        <f>'CP Calc'!M78+'CP Calc'!M121+'CP Calc'!M151+'CP Calc'!M139</f>
        <v>570.97089602179949</v>
      </c>
      <c r="N85" s="22">
        <f>'CP Calc'!N78+'CP Calc'!N121+'CP Calc'!N151+'CP Calc'!N139</f>
        <v>566.34130955761782</v>
      </c>
    </row>
    <row r="86" spans="2:14">
      <c r="E86" s="174" t="s">
        <v>134</v>
      </c>
      <c r="I86" s="22">
        <f>'CP Calc'!I79+'CP Calc'!I122+'CP Calc'!I152+'CP Calc'!I140</f>
        <v>94.365762757799487</v>
      </c>
      <c r="J86" s="22">
        <f>'CP Calc'!J79+'CP Calc'!J122+'CP Calc'!J152+'CP Calc'!J140</f>
        <v>94.36258142376947</v>
      </c>
      <c r="K86" s="22">
        <f>'CP Calc'!K79+'CP Calc'!K122+'CP Calc'!K152+'CP Calc'!K140</f>
        <v>37.280109048177941</v>
      </c>
      <c r="L86" s="22">
        <f>'CP Calc'!L79+'CP Calc'!L122+'CP Calc'!L152+'CP Calc'!L140</f>
        <v>36.84289157140141</v>
      </c>
      <c r="M86" s="22">
        <f>'CP Calc'!M79+'CP Calc'!M122+'CP Calc'!M152+'CP Calc'!M140</f>
        <v>36.415319830817552</v>
      </c>
      <c r="N86" s="22">
        <f>'CP Calc'!N79+'CP Calc'!N122+'CP Calc'!N152+'CP Calc'!N140</f>
        <v>35.996953970200089</v>
      </c>
    </row>
    <row r="87" spans="2:14">
      <c r="E87" s="174" t="s">
        <v>135</v>
      </c>
      <c r="I87" s="22">
        <f>'CP Calc'!I80+'CP Calc'!I123+'CP Calc'!I153+'CP Calc'!I141</f>
        <v>134.12467366439768</v>
      </c>
      <c r="J87" s="22">
        <f>'CP Calc'!J80+'CP Calc'!J123+'CP Calc'!J153+'CP Calc'!J141</f>
        <v>134.16711883556383</v>
      </c>
      <c r="K87" s="22">
        <f>'CP Calc'!K80+'CP Calc'!K123+'CP Calc'!K153+'CP Calc'!K141</f>
        <v>33.710942550598034</v>
      </c>
      <c r="L87" s="22">
        <f>'CP Calc'!L80+'CP Calc'!L123+'CP Calc'!L153+'CP Calc'!L141</f>
        <v>33.482522128609737</v>
      </c>
      <c r="M87" s="22">
        <f>'CP Calc'!M80+'CP Calc'!M123+'CP Calc'!M153+'CP Calc'!M141</f>
        <v>33.257996746026592</v>
      </c>
      <c r="N87" s="22">
        <f>'CP Calc'!N80+'CP Calc'!N123+'CP Calc'!N153+'CP Calc'!N141</f>
        <v>33.037212849539067</v>
      </c>
    </row>
    <row r="88" spans="2:14">
      <c r="E88" s="174" t="s">
        <v>136</v>
      </c>
      <c r="I88" s="22">
        <f>'CP Calc'!I81+'CP Calc'!I124+'CP Calc'!I154+'CP Calc'!I142</f>
        <v>2218.8136430839318</v>
      </c>
      <c r="J88" s="22">
        <f>'CP Calc'!J81+'CP Calc'!J124+'CP Calc'!J154+'CP Calc'!J142</f>
        <v>2240.6239108125428</v>
      </c>
      <c r="K88" s="22">
        <f>'CP Calc'!K81+'CP Calc'!K124+'CP Calc'!K154+'CP Calc'!K142</f>
        <v>284.40908282192129</v>
      </c>
      <c r="L88" s="22">
        <f>'CP Calc'!L81+'CP Calc'!L124+'CP Calc'!L154+'CP Calc'!L142</f>
        <v>281.77125841522161</v>
      </c>
      <c r="M88" s="22">
        <f>'CP Calc'!M81+'CP Calc'!M124+'CP Calc'!M154+'CP Calc'!M142</f>
        <v>279.17237409257382</v>
      </c>
      <c r="N88" s="22">
        <f>'CP Calc'!N81+'CP Calc'!N124+'CP Calc'!N154+'CP Calc'!N142</f>
        <v>276.61104940448996</v>
      </c>
    </row>
    <row r="89" spans="2:14">
      <c r="E89" s="174" t="s">
        <v>137</v>
      </c>
      <c r="I89" s="22">
        <f>'CP Calc'!I82+'CP Calc'!I125+'CP Calc'!I155+'CP Calc'!I143</f>
        <v>47.126104136412785</v>
      </c>
      <c r="J89" s="22">
        <f>'CP Calc'!J82+'CP Calc'!J125+'CP Calc'!J155+'CP Calc'!J143</f>
        <v>47.292590214344074</v>
      </c>
      <c r="K89" s="22">
        <f>'CP Calc'!K82+'CP Calc'!K125+'CP Calc'!K155+'CP Calc'!K143</f>
        <v>8.4427616901865026</v>
      </c>
      <c r="L89" s="22">
        <f>'CP Calc'!L82+'CP Calc'!L125+'CP Calc'!L155+'CP Calc'!L143</f>
        <v>8.3689489225622093</v>
      </c>
      <c r="M89" s="22">
        <f>'CP Calc'!M82+'CP Calc'!M125+'CP Calc'!M155+'CP Calc'!M143</f>
        <v>8.2956946234426567</v>
      </c>
      <c r="N89" s="22">
        <f>'CP Calc'!N82+'CP Calc'!N125+'CP Calc'!N155+'CP Calc'!N143</f>
        <v>8.2229955935548134</v>
      </c>
    </row>
    <row r="90" spans="2:14">
      <c r="E90" s="174" t="s">
        <v>138</v>
      </c>
      <c r="I90" s="22">
        <f>'CP Calc'!I83+'CP Calc'!I126+'CP Calc'!I156+'CP Calc'!I144</f>
        <v>275.07351938140977</v>
      </c>
      <c r="J90" s="22">
        <f>'CP Calc'!J83+'CP Calc'!J126+'CP Calc'!J156+'CP Calc'!J144</f>
        <v>278.78208946242148</v>
      </c>
      <c r="K90" s="22">
        <f>'CP Calc'!K83+'CP Calc'!K126+'CP Calc'!K156+'CP Calc'!K144</f>
        <v>84.554427719258101</v>
      </c>
      <c r="L90" s="22">
        <f>'CP Calc'!L83+'CP Calc'!L126+'CP Calc'!L156+'CP Calc'!L144</f>
        <v>83.835347445481787</v>
      </c>
      <c r="M90" s="22">
        <f>'CP Calc'!M83+'CP Calc'!M126+'CP Calc'!M156+'CP Calc'!M144</f>
        <v>83.121606386319229</v>
      </c>
      <c r="N90" s="22">
        <f>'CP Calc'!N83+'CP Calc'!N126+'CP Calc'!N156+'CP Calc'!N144</f>
        <v>82.413176377397619</v>
      </c>
    </row>
    <row r="91" spans="2:14">
      <c r="E91" s="177" t="s">
        <v>1</v>
      </c>
      <c r="I91" s="308">
        <f>SUM(I85:I90)</f>
        <v>7958.4346865007337</v>
      </c>
      <c r="J91" s="308">
        <f>SUM(J85:J90)</f>
        <v>8039.8227423169519</v>
      </c>
      <c r="K91" s="308">
        <f t="shared" ref="K91:N91" si="14">SUM(K85:K90)</f>
        <v>1028.7886238324163</v>
      </c>
      <c r="L91" s="308">
        <f t="shared" si="14"/>
        <v>1019.9547031730317</v>
      </c>
      <c r="M91" s="308">
        <f t="shared" si="14"/>
        <v>1011.2338877009793</v>
      </c>
      <c r="N91" s="308">
        <f t="shared" si="14"/>
        <v>1002.6226977527994</v>
      </c>
    </row>
    <row r="93" spans="2:14">
      <c r="F93" s="177"/>
    </row>
    <row r="94" spans="2:14">
      <c r="B94" s="270" t="s">
        <v>281</v>
      </c>
      <c r="D94" s="181"/>
      <c r="E94" s="177"/>
      <c r="F94" s="177"/>
      <c r="G94" s="177"/>
    </row>
    <row r="95" spans="2:14">
      <c r="B95" s="270"/>
      <c r="D95" s="181"/>
      <c r="E95" s="177"/>
      <c r="F95" s="177"/>
      <c r="G95" s="177"/>
    </row>
    <row r="96" spans="2:14">
      <c r="B96" s="270"/>
      <c r="D96" s="181" t="s">
        <v>282</v>
      </c>
      <c r="E96" s="177"/>
      <c r="F96" s="177"/>
      <c r="G96" s="177" t="s">
        <v>129</v>
      </c>
      <c r="J96" s="260">
        <f>'CP Calc'!J36</f>
        <v>316654.19529246812</v>
      </c>
      <c r="K96" s="260">
        <f>'CP Calc'!K36</f>
        <v>321614.92273077846</v>
      </c>
      <c r="L96" s="260">
        <f>'CP Calc'!L36</f>
        <v>318981.9971106734</v>
      </c>
      <c r="M96" s="260">
        <f>'CP Calc'!M36</f>
        <v>316359.7172936101</v>
      </c>
      <c r="N96" s="260">
        <f>'CP Calc'!N36</f>
        <v>313748.70762992173</v>
      </c>
    </row>
    <row r="97" spans="2:14">
      <c r="B97" s="270"/>
      <c r="D97" s="181"/>
      <c r="E97" s="177"/>
      <c r="G97" s="177"/>
    </row>
    <row r="98" spans="2:14">
      <c r="D98" s="181" t="s">
        <v>283</v>
      </c>
      <c r="E98" s="177"/>
      <c r="G98" s="177"/>
    </row>
    <row r="99" spans="2:14">
      <c r="D99" s="177"/>
      <c r="E99" s="177" t="s">
        <v>4</v>
      </c>
      <c r="G99" s="178" t="s">
        <v>191</v>
      </c>
      <c r="J99" s="260">
        <f>'CP Calc'!I192</f>
        <v>89</v>
      </c>
      <c r="K99" s="260">
        <f>'CP Calc'!J192</f>
        <v>91.3</v>
      </c>
      <c r="L99" s="260">
        <f>'CP Calc'!K192</f>
        <v>97.7</v>
      </c>
      <c r="M99" s="260">
        <f>'CP Calc'!L192</f>
        <v>100</v>
      </c>
      <c r="N99" s="260">
        <f>'CP Calc'!M192</f>
        <v>102</v>
      </c>
    </row>
    <row r="100" spans="2:14">
      <c r="D100" s="177"/>
      <c r="E100" s="177" t="s">
        <v>3</v>
      </c>
      <c r="G100" s="178" t="s">
        <v>191</v>
      </c>
      <c r="J100" s="260">
        <f>'CP Calc'!I203</f>
        <v>58</v>
      </c>
      <c r="K100" s="260">
        <f>'CP Calc'!J203</f>
        <v>60.9</v>
      </c>
      <c r="L100" s="260">
        <f>'CP Calc'!K203</f>
        <v>71.403370786516845</v>
      </c>
      <c r="M100" s="260">
        <f>'CP Calc'!L203</f>
        <v>73.606741573033702</v>
      </c>
      <c r="N100" s="260">
        <f>'CP Calc'!M203</f>
        <v>74.910112359550553</v>
      </c>
    </row>
    <row r="101" spans="2:14">
      <c r="D101" s="177"/>
      <c r="E101" s="177" t="s">
        <v>252</v>
      </c>
      <c r="G101" s="178" t="s">
        <v>191</v>
      </c>
      <c r="J101" s="260">
        <f>'CP Calc'!I236+'CP Calc'!I245</f>
        <v>575</v>
      </c>
      <c r="K101" s="260">
        <f>'CP Calc'!J236+'CP Calc'!J245</f>
        <v>607.12948677273221</v>
      </c>
      <c r="L101" s="260">
        <f>'CP Calc'!K236+'CP Calc'!K245</f>
        <v>812.78236364930615</v>
      </c>
      <c r="M101" s="260">
        <f>'CP Calc'!L236+'CP Calc'!L245</f>
        <v>858.98236364930619</v>
      </c>
      <c r="N101" s="260">
        <f>'CP Calc'!M236+'CP Calc'!M245</f>
        <v>883.98236364930619</v>
      </c>
    </row>
    <row r="108" spans="2:14">
      <c r="G108" s="1"/>
    </row>
    <row r="109" spans="2:14">
      <c r="G109" s="1"/>
    </row>
    <row r="110" spans="2:14">
      <c r="G110" s="1"/>
    </row>
    <row r="111" spans="2:14">
      <c r="G111" s="1"/>
    </row>
    <row r="112" spans="2:14">
      <c r="G112" s="1"/>
    </row>
    <row r="113" spans="7:7">
      <c r="G113" s="1"/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EX30"/>
  <sheetViews>
    <sheetView showGridLines="0" zoomScale="70" zoomScaleNormal="70" zoomScaleSheetLayoutView="85" workbookViewId="0">
      <pane ySplit="6" topLeftCell="A7" activePane="bottomLeft" state="frozen"/>
      <selection activeCell="L444" sqref="L444"/>
      <selection pane="bottomLeft" activeCell="L444" sqref="L444"/>
    </sheetView>
  </sheetViews>
  <sheetFormatPr defaultRowHeight="12.75"/>
  <cols>
    <col min="1" max="5" width="1.625" style="177" customWidth="1"/>
    <col min="6" max="6" width="40.75" style="177" customWidth="1"/>
    <col min="7" max="7" width="7" style="177" bestFit="1" customWidth="1"/>
    <col min="8" max="8" width="7.75" style="177" bestFit="1" customWidth="1"/>
    <col min="9" max="9" width="7.75" style="177" customWidth="1"/>
    <col min="10" max="15" width="9.25" style="177" bestFit="1" customWidth="1"/>
    <col min="16" max="16" width="9" style="177"/>
    <col min="17" max="17" width="10.125" style="177" bestFit="1" customWidth="1"/>
    <col min="18" max="16384" width="9" style="177"/>
  </cols>
  <sheetData>
    <row r="1" spans="1:154" s="30" customFormat="1" ht="18">
      <c r="A1" s="70" t="str">
        <f>Title!B12</f>
        <v>CitiPower 2016-20 Price Reset - Metering Volumes Model</v>
      </c>
      <c r="B1" s="25"/>
      <c r="C1" s="25"/>
      <c r="D1" s="25"/>
      <c r="E1" s="25"/>
      <c r="F1" s="26"/>
      <c r="G1" s="26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 s="32" customFormat="1" ht="15.75">
      <c r="A2" s="114" t="str">
        <f ca="1">MID(CELL("Filename",C1),FIND("]",CELL("Filename",C1))+1,255)</f>
        <v>CP ACS Vols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</row>
    <row r="3" spans="1:154" s="33" customFormat="1">
      <c r="A3" s="160" t="s">
        <v>9</v>
      </c>
      <c r="F3" s="10"/>
      <c r="O3" s="34"/>
    </row>
    <row r="5" spans="1:154">
      <c r="B5" s="174" t="s">
        <v>5</v>
      </c>
      <c r="G5" s="269" t="s">
        <v>238</v>
      </c>
      <c r="H5" s="135"/>
      <c r="I5" s="135">
        <v>2014</v>
      </c>
      <c r="J5" s="135">
        <v>2015</v>
      </c>
      <c r="K5" s="135">
        <v>2016</v>
      </c>
      <c r="L5" s="135">
        <v>2017</v>
      </c>
      <c r="M5" s="135">
        <v>2018</v>
      </c>
      <c r="N5" s="135">
        <v>2019</v>
      </c>
      <c r="O5" s="135">
        <v>2020</v>
      </c>
      <c r="P5" s="272">
        <f>SUM(P6:P332)</f>
        <v>0</v>
      </c>
    </row>
    <row r="6" spans="1:154">
      <c r="B6" s="175"/>
      <c r="C6" s="175"/>
      <c r="D6" s="175"/>
      <c r="E6" s="175"/>
      <c r="F6" s="175"/>
      <c r="G6" s="135"/>
      <c r="H6" s="135"/>
      <c r="I6" s="135" t="s">
        <v>320</v>
      </c>
      <c r="J6" s="135" t="s">
        <v>102</v>
      </c>
      <c r="K6" s="135" t="s">
        <v>102</v>
      </c>
      <c r="L6" s="135" t="s">
        <v>102</v>
      </c>
      <c r="M6" s="135" t="s">
        <v>102</v>
      </c>
      <c r="N6" s="135" t="s">
        <v>102</v>
      </c>
      <c r="O6" s="135" t="s">
        <v>102</v>
      </c>
    </row>
    <row r="7" spans="1:154">
      <c r="D7" s="175"/>
      <c r="E7" s="175"/>
      <c r="F7" s="175"/>
      <c r="G7" s="178"/>
      <c r="H7" s="178"/>
      <c r="I7" s="178"/>
      <c r="J7" s="178"/>
      <c r="K7" s="178"/>
      <c r="L7" s="178"/>
      <c r="M7" s="178"/>
      <c r="N7" s="178"/>
      <c r="O7" s="178"/>
    </row>
    <row r="8" spans="1:154">
      <c r="D8" s="175"/>
      <c r="E8" s="175"/>
      <c r="F8" s="175"/>
      <c r="G8" s="178"/>
      <c r="H8" s="178"/>
      <c r="I8" s="178"/>
      <c r="J8" s="178"/>
      <c r="K8" s="178"/>
      <c r="L8" s="178"/>
      <c r="M8" s="178"/>
      <c r="N8" s="178"/>
      <c r="O8" s="178"/>
    </row>
    <row r="9" spans="1:154">
      <c r="D9" s="175"/>
      <c r="E9" s="175"/>
      <c r="F9" s="175"/>
      <c r="G9" s="178"/>
      <c r="H9" s="178"/>
      <c r="I9" s="178"/>
      <c r="J9" s="178"/>
      <c r="K9" s="178"/>
      <c r="L9" s="178"/>
      <c r="M9" s="178"/>
      <c r="N9" s="178"/>
      <c r="O9" s="178"/>
    </row>
    <row r="10" spans="1:154">
      <c r="B10" s="175" t="s">
        <v>169</v>
      </c>
      <c r="C10" s="175"/>
      <c r="D10" s="175"/>
      <c r="E10" s="175"/>
      <c r="F10" s="175"/>
      <c r="G10" s="178"/>
      <c r="H10" s="178"/>
      <c r="I10" s="178"/>
      <c r="J10" s="178"/>
      <c r="K10" s="178"/>
      <c r="L10" s="178"/>
      <c r="M10" s="178"/>
      <c r="N10" s="178"/>
      <c r="O10" s="178"/>
    </row>
    <row r="11" spans="1:154">
      <c r="C11" s="175"/>
      <c r="D11" s="175"/>
      <c r="E11" s="175"/>
      <c r="F11" s="175"/>
      <c r="G11" s="178"/>
      <c r="H11" s="178"/>
      <c r="I11" s="178"/>
      <c r="J11" s="178"/>
      <c r="K11" s="178"/>
      <c r="L11" s="178"/>
      <c r="M11" s="178"/>
      <c r="N11" s="178"/>
      <c r="O11" s="178"/>
    </row>
    <row r="12" spans="1:154">
      <c r="C12" s="175" t="s">
        <v>162</v>
      </c>
      <c r="D12" s="175"/>
      <c r="E12" s="175"/>
      <c r="F12" s="175"/>
      <c r="G12" s="178"/>
      <c r="H12" s="178"/>
      <c r="I12" s="178"/>
      <c r="J12" s="178"/>
      <c r="K12" s="178"/>
      <c r="L12" s="178"/>
      <c r="M12" s="178"/>
      <c r="N12" s="178"/>
      <c r="O12" s="178"/>
    </row>
    <row r="13" spans="1:154">
      <c r="B13" s="175"/>
      <c r="D13" s="177" t="s">
        <v>128</v>
      </c>
      <c r="F13" s="175"/>
      <c r="G13" s="178" t="s">
        <v>129</v>
      </c>
      <c r="H13" s="178"/>
      <c r="I13" s="319">
        <f>Inputs!I35</f>
        <v>319448</v>
      </c>
      <c r="J13" s="179">
        <f t="shared" ref="J13:O13" si="0">I17</f>
        <v>324200</v>
      </c>
      <c r="K13" s="179">
        <f t="shared" si="0"/>
        <v>331520.21045403316</v>
      </c>
      <c r="L13" s="179">
        <f t="shared" si="0"/>
        <v>339005.70616744744</v>
      </c>
      <c r="M13" s="179">
        <f t="shared" si="0"/>
        <v>343744.77009337052</v>
      </c>
      <c r="N13" s="179">
        <f t="shared" si="0"/>
        <v>348550.0828360109</v>
      </c>
      <c r="O13" s="179">
        <f t="shared" si="0"/>
        <v>353422.57050773688</v>
      </c>
      <c r="Q13" s="195"/>
    </row>
    <row r="14" spans="1:154">
      <c r="B14" s="175"/>
      <c r="D14" s="177" t="s">
        <v>124</v>
      </c>
      <c r="G14" s="178" t="s">
        <v>129</v>
      </c>
      <c r="H14" s="178"/>
      <c r="I14" s="319">
        <f>Inputs!J92</f>
        <v>4871</v>
      </c>
      <c r="J14" s="179">
        <f>J13*Inputs!K113</f>
        <v>6192.2199999999993</v>
      </c>
      <c r="K14" s="179">
        <f>K13*Inputs!K114</f>
        <v>6332.036019672033</v>
      </c>
      <c r="L14" s="179">
        <f>L13*Inputs!K115</f>
        <v>5017.2844512782221</v>
      </c>
      <c r="M14" s="179">
        <f>M13*Inputs!K116</f>
        <v>5087.4225973818839</v>
      </c>
      <c r="N14" s="179">
        <f>N13*Inputs!K117</f>
        <v>5158.5412259729619</v>
      </c>
      <c r="O14" s="179">
        <f>O13*Inputs!K118</f>
        <v>5230.6540435145062</v>
      </c>
      <c r="Q14" s="195"/>
    </row>
    <row r="15" spans="1:154">
      <c r="B15" s="175"/>
      <c r="D15" s="177" t="s">
        <v>130</v>
      </c>
      <c r="G15" s="178" t="s">
        <v>129</v>
      </c>
      <c r="H15" s="178"/>
      <c r="I15" s="320">
        <f>Inputs!J130</f>
        <v>-2495</v>
      </c>
      <c r="J15" s="176">
        <f>(J13*Inputs!$J$151)</f>
        <v>-2532.1147729833965</v>
      </c>
      <c r="K15" s="176">
        <f>(K13*Inputs!$J$151)</f>
        <v>-2589.2881629649046</v>
      </c>
      <c r="L15" s="176">
        <f>(L13*Inputs!$J$151)</f>
        <v>-2647.7524883166629</v>
      </c>
      <c r="M15" s="176">
        <f>(M13*Inputs!$J$151)</f>
        <v>-2684.7662260617049</v>
      </c>
      <c r="N15" s="176">
        <f>(N13*Inputs!$J$151)</f>
        <v>-2722.2973901099622</v>
      </c>
      <c r="O15" s="176">
        <f>(O13*Inputs!$J$151)</f>
        <v>-2760.3532137211801</v>
      </c>
      <c r="Q15" s="195"/>
    </row>
    <row r="16" spans="1:154">
      <c r="B16" s="175"/>
      <c r="D16" s="177" t="s">
        <v>131</v>
      </c>
      <c r="G16" s="178" t="s">
        <v>129</v>
      </c>
      <c r="H16" s="178"/>
      <c r="I16" s="180">
        <f>I14+I15</f>
        <v>2376</v>
      </c>
      <c r="J16" s="180">
        <f>J14+J15</f>
        <v>3660.1052270166028</v>
      </c>
      <c r="K16" s="180">
        <f t="shared" ref="K16:O16" si="1">K14+K15</f>
        <v>3742.7478567071284</v>
      </c>
      <c r="L16" s="180">
        <f t="shared" si="1"/>
        <v>2369.5319629615592</v>
      </c>
      <c r="M16" s="180">
        <f t="shared" si="1"/>
        <v>2402.656371320179</v>
      </c>
      <c r="N16" s="180">
        <f t="shared" si="1"/>
        <v>2436.2438358629997</v>
      </c>
      <c r="O16" s="180">
        <f t="shared" si="1"/>
        <v>2470.3008297933261</v>
      </c>
    </row>
    <row r="17" spans="2:15">
      <c r="B17" s="175"/>
      <c r="D17" s="177" t="s">
        <v>132</v>
      </c>
      <c r="F17" s="175"/>
      <c r="G17" s="178" t="s">
        <v>129</v>
      </c>
      <c r="H17" s="178"/>
      <c r="I17" s="180">
        <f>SUM(I13:I16)</f>
        <v>324200</v>
      </c>
      <c r="J17" s="180">
        <f t="shared" ref="J17:O17" si="2">SUM(J13:J16)</f>
        <v>331520.21045403316</v>
      </c>
      <c r="K17" s="180">
        <f t="shared" si="2"/>
        <v>339005.70616744744</v>
      </c>
      <c r="L17" s="180">
        <f t="shared" si="2"/>
        <v>343744.77009337052</v>
      </c>
      <c r="M17" s="180">
        <f t="shared" si="2"/>
        <v>348550.0828360109</v>
      </c>
      <c r="N17" s="180">
        <f t="shared" si="2"/>
        <v>353422.57050773688</v>
      </c>
      <c r="O17" s="180">
        <f t="shared" si="2"/>
        <v>358363.17216732353</v>
      </c>
    </row>
    <row r="18" spans="2:15">
      <c r="B18" s="175"/>
      <c r="C18" s="175"/>
      <c r="D18" s="175"/>
      <c r="E18" s="175"/>
      <c r="F18" s="175"/>
      <c r="G18" s="178"/>
      <c r="H18" s="178"/>
      <c r="I18" s="178"/>
      <c r="J18" s="179"/>
      <c r="K18" s="179"/>
      <c r="L18" s="179"/>
      <c r="M18" s="179"/>
      <c r="N18" s="179"/>
      <c r="O18" s="179"/>
    </row>
    <row r="19" spans="2:15">
      <c r="D19" s="177" t="s">
        <v>322</v>
      </c>
      <c r="G19" s="177" t="s">
        <v>190</v>
      </c>
      <c r="I19" s="318">
        <f>I17/I13-1</f>
        <v>1.4875660514387379E-2</v>
      </c>
      <c r="J19" s="318">
        <f t="shared" ref="J19:O19" si="3">J17/J13-1</f>
        <v>2.2579304299917169E-2</v>
      </c>
      <c r="K19" s="318">
        <f t="shared" si="3"/>
        <v>2.2579304299917391E-2</v>
      </c>
      <c r="L19" s="318">
        <f t="shared" si="3"/>
        <v>1.3979304299917228E-2</v>
      </c>
      <c r="M19" s="318">
        <f t="shared" si="3"/>
        <v>1.397930429991745E-2</v>
      </c>
      <c r="N19" s="318">
        <f t="shared" si="3"/>
        <v>1.3979304299917228E-2</v>
      </c>
      <c r="O19" s="318">
        <f t="shared" si="3"/>
        <v>1.397930429991745E-2</v>
      </c>
    </row>
    <row r="23" spans="2:15">
      <c r="B23" s="175" t="s">
        <v>325</v>
      </c>
    </row>
    <row r="25" spans="2:15">
      <c r="C25" s="175" t="s">
        <v>329</v>
      </c>
      <c r="M25" s="182"/>
    </row>
    <row r="26" spans="2:15">
      <c r="D26" s="177" t="s">
        <v>323</v>
      </c>
      <c r="G26" s="177" t="s">
        <v>19</v>
      </c>
      <c r="I26" s="305">
        <f>SUM(Inputs!I54:I62)</f>
        <v>15129</v>
      </c>
      <c r="J26" s="195">
        <f>SUM('CP Calc'!I58:I58)</f>
        <v>12046</v>
      </c>
      <c r="K26" s="195">
        <f>SUM('CP Calc'!J58:J58)</f>
        <v>10427.964460187841</v>
      </c>
      <c r="L26" s="195">
        <f>SUM('CP Calc'!K58:K58)</f>
        <v>8904.0868874201351</v>
      </c>
      <c r="M26" s="195">
        <f>SUM('CP Calc'!L58:L58)</f>
        <v>8385.9334234956132</v>
      </c>
      <c r="N26" s="195">
        <f>SUM('CP Calc'!M58:M58)</f>
        <v>7897.9327439690387</v>
      </c>
      <c r="O26" s="195">
        <f>SUM('CP Calc'!N58:N58)</f>
        <v>7438.3301748485364</v>
      </c>
    </row>
    <row r="27" spans="2:15">
      <c r="D27" s="177" t="s">
        <v>324</v>
      </c>
      <c r="G27" s="177" t="s">
        <v>19</v>
      </c>
      <c r="I27" s="321">
        <f>Inputs!J72-Inputs!$J$75</f>
        <v>400</v>
      </c>
      <c r="J27" s="177">
        <f>I27-(Inputs!$J$408*Inputs!$J427+Inputs!$J$422*Inputs!$K427)</f>
        <v>370</v>
      </c>
      <c r="K27" s="177">
        <f>J27-(Inputs!$J$408*Inputs!$J428+Inputs!$J$422*Inputs!$K428)</f>
        <v>40</v>
      </c>
      <c r="L27" s="177">
        <f>K27-(Inputs!$J$408*Inputs!$J429+Inputs!$J$422*Inputs!$K429)</f>
        <v>0</v>
      </c>
      <c r="M27" s="177">
        <f>L27-(Inputs!$J$408*Inputs!$J430+Inputs!$J$422*Inputs!$K430)</f>
        <v>0</v>
      </c>
      <c r="N27" s="177">
        <f>M27-(Inputs!$J$408*Inputs!$J431+Inputs!$J$422*Inputs!$K431)</f>
        <v>0</v>
      </c>
      <c r="O27" s="177">
        <f>N27-(Inputs!$J$408*Inputs!$J432+Inputs!$J$422*Inputs!$K432)</f>
        <v>0</v>
      </c>
    </row>
    <row r="28" spans="2:15">
      <c r="D28" s="177" t="s">
        <v>1</v>
      </c>
      <c r="G28" s="177" t="s">
        <v>19</v>
      </c>
      <c r="I28" s="182">
        <f t="shared" ref="I28:O28" si="4">SUM(I26:I27)</f>
        <v>15529</v>
      </c>
      <c r="J28" s="182">
        <f t="shared" si="4"/>
        <v>12416</v>
      </c>
      <c r="K28" s="182">
        <f t="shared" si="4"/>
        <v>10467.964460187841</v>
      </c>
      <c r="L28" s="182">
        <f t="shared" si="4"/>
        <v>8904.0868874201351</v>
      </c>
      <c r="M28" s="182">
        <f t="shared" si="4"/>
        <v>8385.9334234956132</v>
      </c>
      <c r="N28" s="182">
        <f t="shared" si="4"/>
        <v>7897.9327439690387</v>
      </c>
      <c r="O28" s="182">
        <f t="shared" si="4"/>
        <v>7438.3301748485364</v>
      </c>
    </row>
    <row r="30" spans="2:15">
      <c r="C30" s="181" t="s">
        <v>330</v>
      </c>
      <c r="G30" s="177" t="s">
        <v>190</v>
      </c>
      <c r="I30" s="322"/>
      <c r="J30" s="184">
        <f>J28/I28-1</f>
        <v>-0.20046364865735078</v>
      </c>
      <c r="K30" s="184">
        <f t="shared" ref="K30:O30" si="5">K28/J28-1</f>
        <v>-0.15689719231734534</v>
      </c>
      <c r="L30" s="184">
        <f t="shared" si="5"/>
        <v>-0.14939653059728131</v>
      </c>
      <c r="M30" s="184">
        <f t="shared" si="5"/>
        <v>-5.8192768160941766E-2</v>
      </c>
      <c r="N30" s="184">
        <f t="shared" si="5"/>
        <v>-5.8192768160941988E-2</v>
      </c>
      <c r="O30" s="184">
        <f t="shared" si="5"/>
        <v>-5.8192768160941988E-2</v>
      </c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EX30"/>
  <sheetViews>
    <sheetView showGridLines="0" zoomScale="70" zoomScaleNormal="70" zoomScaleSheetLayoutView="85" workbookViewId="0">
      <pane ySplit="6" topLeftCell="A7" activePane="bottomLeft" state="frozen"/>
      <selection activeCell="L444" sqref="L444"/>
      <selection pane="bottomLeft" activeCell="L444" sqref="L444"/>
    </sheetView>
  </sheetViews>
  <sheetFormatPr defaultRowHeight="12.75"/>
  <cols>
    <col min="1" max="5" width="1.625" style="177" customWidth="1"/>
    <col min="6" max="6" width="40.75" style="177" customWidth="1"/>
    <col min="7" max="7" width="7" style="177" bestFit="1" customWidth="1"/>
    <col min="8" max="8" width="7.75" style="177" bestFit="1" customWidth="1"/>
    <col min="9" max="9" width="7.75" style="177" customWidth="1"/>
    <col min="10" max="15" width="9.25" style="177" bestFit="1" customWidth="1"/>
    <col min="16" max="16" width="9" style="177"/>
    <col min="17" max="17" width="10.125" style="177" bestFit="1" customWidth="1"/>
    <col min="18" max="16384" width="9" style="177"/>
  </cols>
  <sheetData>
    <row r="1" spans="1:154" s="30" customFormat="1" ht="18">
      <c r="A1" s="70" t="str">
        <f>Title!B12</f>
        <v>CitiPower 2016-20 Price Reset - Metering Volumes Model</v>
      </c>
      <c r="B1" s="25"/>
      <c r="C1" s="25"/>
      <c r="D1" s="25"/>
      <c r="E1" s="25"/>
      <c r="F1" s="26"/>
      <c r="G1" s="26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 s="32" customFormat="1" ht="15.75">
      <c r="A2" s="114" t="str">
        <f ca="1">MID(CELL("Filename",C1),FIND("]",CELL("Filename",C1))+1,255)</f>
        <v>CP Opex Step Change Vols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</row>
    <row r="3" spans="1:154" s="33" customFormat="1">
      <c r="A3" s="160" t="s">
        <v>9</v>
      </c>
      <c r="F3" s="10"/>
      <c r="O3" s="34"/>
    </row>
    <row r="5" spans="1:154">
      <c r="B5" s="174" t="s">
        <v>5</v>
      </c>
      <c r="G5" s="269" t="s">
        <v>238</v>
      </c>
      <c r="H5" s="269"/>
      <c r="I5" s="135"/>
      <c r="J5" s="135">
        <v>2012</v>
      </c>
      <c r="K5" s="135">
        <v>2013</v>
      </c>
      <c r="L5" s="135">
        <v>2014</v>
      </c>
      <c r="M5" s="135">
        <v>2015</v>
      </c>
      <c r="N5" s="135">
        <v>2016</v>
      </c>
      <c r="O5" s="135">
        <v>2017</v>
      </c>
      <c r="P5" s="135">
        <v>2018</v>
      </c>
      <c r="Q5" s="135">
        <v>2019</v>
      </c>
      <c r="R5" s="135">
        <v>2020</v>
      </c>
    </row>
    <row r="6" spans="1:154">
      <c r="B6" s="175"/>
      <c r="C6" s="175"/>
      <c r="D6" s="175"/>
      <c r="E6" s="175"/>
      <c r="F6" s="175"/>
      <c r="G6" s="135"/>
      <c r="H6" s="135"/>
      <c r="I6" s="135"/>
      <c r="J6" s="135" t="s">
        <v>320</v>
      </c>
      <c r="K6" s="135" t="s">
        <v>320</v>
      </c>
      <c r="L6" s="135" t="s">
        <v>320</v>
      </c>
      <c r="M6" s="135" t="s">
        <v>102</v>
      </c>
      <c r="N6" s="135" t="s">
        <v>102</v>
      </c>
      <c r="O6" s="135" t="s">
        <v>102</v>
      </c>
      <c r="P6" s="135" t="s">
        <v>102</v>
      </c>
      <c r="Q6" s="135" t="s">
        <v>102</v>
      </c>
      <c r="R6" s="135" t="s">
        <v>102</v>
      </c>
    </row>
    <row r="7" spans="1:154">
      <c r="D7" s="175"/>
      <c r="E7" s="175"/>
      <c r="F7" s="175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</row>
    <row r="8" spans="1:154">
      <c r="D8" s="175"/>
      <c r="E8" s="175"/>
      <c r="F8" s="175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</row>
    <row r="9" spans="1:154">
      <c r="D9" s="175"/>
      <c r="E9" s="175"/>
      <c r="F9" s="175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</row>
    <row r="10" spans="1:154">
      <c r="B10" s="175" t="s">
        <v>344</v>
      </c>
      <c r="C10" s="175"/>
      <c r="D10" s="175"/>
      <c r="E10" s="175"/>
      <c r="F10" s="175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spans="1:154">
      <c r="C11" s="175"/>
      <c r="D11" s="175"/>
      <c r="E11" s="175"/>
      <c r="F11" s="175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</row>
    <row r="12" spans="1:154">
      <c r="C12" s="175" t="s">
        <v>345</v>
      </c>
      <c r="D12" s="175"/>
      <c r="E12" s="175"/>
      <c r="F12" s="175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spans="1:154">
      <c r="C13" s="175"/>
      <c r="D13" s="175"/>
      <c r="E13" s="175"/>
      <c r="F13" s="175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</row>
    <row r="14" spans="1:154">
      <c r="B14" s="175"/>
      <c r="E14" s="177" t="s">
        <v>346</v>
      </c>
      <c r="F14" s="175"/>
      <c r="G14" s="178" t="s">
        <v>233</v>
      </c>
      <c r="H14" s="178"/>
      <c r="I14" s="178"/>
      <c r="J14" s="326">
        <f t="array" ref="J14:N14">TRANSPOSE(Inputs!I78:I82)</f>
        <v>962</v>
      </c>
      <c r="K14" s="326">
        <v>1258</v>
      </c>
      <c r="L14" s="327">
        <v>145</v>
      </c>
      <c r="M14" s="326">
        <v>155.83758362557091</v>
      </c>
      <c r="N14" s="326">
        <v>156.96514833309766</v>
      </c>
      <c r="O14" s="334"/>
      <c r="P14" s="334"/>
      <c r="Q14" s="334"/>
      <c r="R14" s="334"/>
    </row>
    <row r="15" spans="1:154">
      <c r="B15" s="175"/>
      <c r="F15" s="175"/>
      <c r="G15" s="178"/>
      <c r="H15" s="178"/>
      <c r="I15" s="178"/>
      <c r="J15" s="328"/>
      <c r="K15" s="328"/>
      <c r="L15" s="327"/>
      <c r="M15" s="329"/>
      <c r="N15" s="329"/>
      <c r="O15" s="179"/>
      <c r="P15" s="179"/>
      <c r="Q15" s="179"/>
      <c r="R15" s="179"/>
    </row>
    <row r="16" spans="1:154">
      <c r="B16" s="175"/>
      <c r="D16" s="181" t="s">
        <v>347</v>
      </c>
      <c r="F16" s="175"/>
      <c r="G16" s="178"/>
      <c r="H16" s="178"/>
      <c r="I16" s="178"/>
      <c r="J16" s="328"/>
      <c r="K16" s="328"/>
      <c r="L16" s="327"/>
      <c r="M16" s="329"/>
      <c r="N16" s="329"/>
      <c r="O16" s="179"/>
      <c r="P16" s="179"/>
      <c r="Q16" s="179"/>
      <c r="R16" s="179"/>
    </row>
    <row r="17" spans="2:18">
      <c r="B17" s="175"/>
      <c r="E17" s="177" t="s">
        <v>340</v>
      </c>
      <c r="G17" s="178" t="s">
        <v>190</v>
      </c>
      <c r="H17" s="178"/>
      <c r="I17" s="178"/>
      <c r="J17" s="330">
        <f t="array" ref="J17:N17">TRANSPOSE(Inputs!J78:J82)</f>
        <v>0.10540819841543231</v>
      </c>
      <c r="K17" s="330">
        <v>0.46784863720560993</v>
      </c>
      <c r="L17" s="331">
        <v>0.47235023041474655</v>
      </c>
      <c r="M17" s="330">
        <v>0.48</v>
      </c>
      <c r="N17" s="330">
        <v>0.48</v>
      </c>
      <c r="O17" s="334"/>
      <c r="P17" s="334"/>
      <c r="Q17" s="334"/>
      <c r="R17" s="334"/>
    </row>
    <row r="18" spans="2:18">
      <c r="B18" s="175"/>
      <c r="E18" s="177" t="s">
        <v>341</v>
      </c>
      <c r="G18" s="178" t="s">
        <v>190</v>
      </c>
      <c r="H18" s="178"/>
      <c r="I18" s="178"/>
      <c r="J18" s="330">
        <f t="array" ref="J18:N18">TRANSPOSE(Inputs!K78:K82)</f>
        <v>0.89459180158456764</v>
      </c>
      <c r="K18" s="330">
        <v>0.53215136279439001</v>
      </c>
      <c r="L18" s="332">
        <v>0.52764976958525345</v>
      </c>
      <c r="M18" s="333">
        <v>0.52</v>
      </c>
      <c r="N18" s="333">
        <v>0.52</v>
      </c>
      <c r="O18" s="335"/>
      <c r="P18" s="335"/>
      <c r="Q18" s="335"/>
      <c r="R18" s="335"/>
    </row>
    <row r="19" spans="2:18">
      <c r="B19" s="175"/>
      <c r="G19" s="178"/>
      <c r="H19" s="178"/>
      <c r="I19" s="178"/>
      <c r="J19" s="330"/>
      <c r="K19" s="330"/>
      <c r="L19" s="332"/>
      <c r="M19" s="333"/>
      <c r="N19" s="333"/>
      <c r="O19" s="176"/>
      <c r="P19" s="176"/>
      <c r="Q19" s="176"/>
      <c r="R19" s="176"/>
    </row>
    <row r="20" spans="2:18">
      <c r="B20" s="175"/>
      <c r="D20" s="181" t="s">
        <v>348</v>
      </c>
      <c r="G20" s="178"/>
      <c r="H20" s="178"/>
      <c r="I20" s="178"/>
      <c r="J20" s="328"/>
      <c r="K20" s="328"/>
      <c r="L20" s="326"/>
      <c r="M20" s="326"/>
      <c r="N20" s="326"/>
      <c r="O20" s="180"/>
      <c r="P20" s="180"/>
      <c r="Q20" s="180"/>
      <c r="R20" s="180"/>
    </row>
    <row r="21" spans="2:18">
      <c r="B21" s="175"/>
      <c r="E21" s="177" t="s">
        <v>340</v>
      </c>
      <c r="G21" s="178" t="s">
        <v>233</v>
      </c>
      <c r="H21" s="178"/>
      <c r="I21" s="178"/>
      <c r="J21" s="326">
        <f>J$14*J17</f>
        <v>101.40268687564588</v>
      </c>
      <c r="K21" s="326">
        <f t="shared" ref="K21:N22" si="0">K$14*K17</f>
        <v>588.55358560465731</v>
      </c>
      <c r="L21" s="326">
        <f t="shared" si="0"/>
        <v>68.490783410138249</v>
      </c>
      <c r="M21" s="326">
        <f t="shared" si="0"/>
        <v>74.80204014027403</v>
      </c>
      <c r="N21" s="326">
        <f t="shared" si="0"/>
        <v>75.343271199886871</v>
      </c>
      <c r="O21" s="334"/>
      <c r="P21" s="334"/>
      <c r="Q21" s="334"/>
      <c r="R21" s="334"/>
    </row>
    <row r="22" spans="2:18">
      <c r="B22" s="175"/>
      <c r="E22" s="177" t="s">
        <v>341</v>
      </c>
      <c r="G22" s="178" t="s">
        <v>233</v>
      </c>
      <c r="H22" s="178"/>
      <c r="I22" s="178"/>
      <c r="J22" s="326">
        <f>J$14*J18</f>
        <v>860.59731312435406</v>
      </c>
      <c r="K22" s="326">
        <f t="shared" si="0"/>
        <v>669.44641439534269</v>
      </c>
      <c r="L22" s="326">
        <f t="shared" si="0"/>
        <v>76.509216589861751</v>
      </c>
      <c r="M22" s="326">
        <f t="shared" si="0"/>
        <v>81.035543485296884</v>
      </c>
      <c r="N22" s="326">
        <f t="shared" si="0"/>
        <v>81.621877133210788</v>
      </c>
      <c r="O22" s="334"/>
      <c r="P22" s="334"/>
      <c r="Q22" s="334"/>
      <c r="R22" s="334"/>
    </row>
    <row r="23" spans="2:18">
      <c r="J23" s="183">
        <f>SUM(J21:J22)</f>
        <v>962</v>
      </c>
      <c r="K23" s="183">
        <f>SUM(K21:K22)</f>
        <v>1258</v>
      </c>
      <c r="L23" s="183">
        <f t="shared" ref="L23:M23" si="1">SUM(L21:L22)</f>
        <v>145</v>
      </c>
      <c r="M23" s="183">
        <f t="shared" si="1"/>
        <v>155.83758362557091</v>
      </c>
      <c r="N23" s="183">
        <f>SUM(N21:N22)</f>
        <v>156.96514833309766</v>
      </c>
      <c r="O23" s="336"/>
      <c r="P23" s="336"/>
      <c r="Q23" s="336"/>
      <c r="R23" s="336"/>
    </row>
    <row r="25" spans="2:18">
      <c r="C25" s="175" t="s">
        <v>349</v>
      </c>
    </row>
    <row r="27" spans="2:18">
      <c r="D27" s="181" t="s">
        <v>348</v>
      </c>
    </row>
    <row r="28" spans="2:18">
      <c r="E28" s="177" t="s">
        <v>340</v>
      </c>
      <c r="G28" s="177" t="s">
        <v>233</v>
      </c>
      <c r="J28" s="322"/>
      <c r="K28" s="322"/>
      <c r="L28" s="322"/>
      <c r="M28" s="322"/>
      <c r="N28" s="305">
        <f>SUM(J21:M21)/5</f>
        <v>166.64981920614306</v>
      </c>
      <c r="O28" s="195">
        <f t="shared" ref="O28:R29" si="2">SUM($J21:$N21)/5</f>
        <v>181.71847344612044</v>
      </c>
      <c r="P28" s="195">
        <f t="shared" si="2"/>
        <v>181.71847344612044</v>
      </c>
      <c r="Q28" s="195">
        <f t="shared" si="2"/>
        <v>181.71847344612044</v>
      </c>
      <c r="R28" s="195">
        <f t="shared" si="2"/>
        <v>181.71847344612044</v>
      </c>
    </row>
    <row r="29" spans="2:18">
      <c r="E29" s="177" t="s">
        <v>341</v>
      </c>
      <c r="G29" s="177" t="s">
        <v>233</v>
      </c>
      <c r="J29" s="322"/>
      <c r="K29" s="322"/>
      <c r="L29" s="322"/>
      <c r="M29" s="322"/>
      <c r="N29" s="305">
        <f>SUM(J22:M22)/5</f>
        <v>337.51769751897109</v>
      </c>
      <c r="O29" s="195">
        <f t="shared" si="2"/>
        <v>353.84207294561327</v>
      </c>
      <c r="P29" s="195">
        <f t="shared" si="2"/>
        <v>353.84207294561327</v>
      </c>
      <c r="Q29" s="195">
        <f t="shared" si="2"/>
        <v>353.84207294561327</v>
      </c>
      <c r="R29" s="195">
        <f t="shared" si="2"/>
        <v>353.84207294561327</v>
      </c>
    </row>
    <row r="30" spans="2:18">
      <c r="J30" s="337"/>
      <c r="K30" s="337"/>
      <c r="L30" s="337"/>
      <c r="M30" s="337"/>
      <c r="N30" s="183">
        <f>SUM(N28:N29)</f>
        <v>504.16751672511418</v>
      </c>
      <c r="O30" s="183">
        <f t="shared" ref="O30:R30" si="3">SUM(O28:O29)</f>
        <v>535.56054639173374</v>
      </c>
      <c r="P30" s="183">
        <f t="shared" si="3"/>
        <v>535.56054639173374</v>
      </c>
      <c r="Q30" s="183">
        <f t="shared" si="3"/>
        <v>535.56054639173374</v>
      </c>
      <c r="R30" s="183">
        <f t="shared" si="3"/>
        <v>535.56054639173374</v>
      </c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FA46"/>
  <sheetViews>
    <sheetView showGridLines="0" topLeftCell="N1" zoomScale="70" zoomScaleNormal="70" workbookViewId="0">
      <selection activeCell="L444" sqref="L444"/>
    </sheetView>
  </sheetViews>
  <sheetFormatPr defaultColWidth="8" defaultRowHeight="15"/>
  <cols>
    <col min="1" max="1" width="19" style="353" hidden="1" customWidth="1"/>
    <col min="2" max="2" width="3.25" style="352" customWidth="1"/>
    <col min="3" max="3" width="17" style="349" customWidth="1"/>
    <col min="4" max="4" width="64" style="349" bestFit="1" customWidth="1"/>
    <col min="5" max="10" width="11.125" style="349" customWidth="1"/>
    <col min="11" max="11" width="5.625" style="352" customWidth="1"/>
    <col min="12" max="12" width="20.75" style="353" hidden="1" customWidth="1"/>
    <col min="13" max="13" width="48.5" style="349" bestFit="1" customWidth="1"/>
    <col min="14" max="14" width="14" style="349" customWidth="1"/>
    <col min="15" max="20" width="12" style="349" customWidth="1"/>
    <col min="21" max="26" width="10.25" style="349" customWidth="1"/>
    <col min="27" max="16384" width="8" style="349"/>
  </cols>
  <sheetData>
    <row r="1" spans="1:157" s="342" customFormat="1" ht="18">
      <c r="A1" s="70" t="str">
        <f>Title!B12</f>
        <v>CitiPower 2016-20 Price Reset - Metering Volumes Model</v>
      </c>
      <c r="B1" s="338" t="str">
        <f>Title!B12</f>
        <v>CitiPower 2016-20 Price Reset - Metering Volumes Model</v>
      </c>
      <c r="C1" s="338"/>
      <c r="D1" s="338"/>
      <c r="E1" s="338"/>
      <c r="F1" s="339"/>
      <c r="G1" s="339"/>
      <c r="H1" s="339"/>
      <c r="I1" s="339"/>
      <c r="J1" s="339"/>
      <c r="K1" s="339"/>
      <c r="L1" s="340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/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1"/>
      <c r="DI1" s="341"/>
      <c r="DJ1" s="341"/>
      <c r="DK1" s="341"/>
      <c r="DL1" s="341"/>
      <c r="DM1" s="341"/>
      <c r="DN1" s="341"/>
      <c r="DO1" s="341"/>
      <c r="DP1" s="341"/>
      <c r="DQ1" s="341"/>
      <c r="DR1" s="341"/>
      <c r="DS1" s="341"/>
      <c r="DT1" s="341"/>
      <c r="DU1" s="341"/>
      <c r="DV1" s="341"/>
      <c r="DW1" s="341"/>
      <c r="DX1" s="341"/>
      <c r="DY1" s="341"/>
      <c r="DZ1" s="341"/>
      <c r="EA1" s="341"/>
      <c r="EB1" s="341"/>
      <c r="EC1" s="341"/>
      <c r="ED1" s="341"/>
      <c r="EE1" s="341"/>
      <c r="EF1" s="341"/>
      <c r="EG1" s="341"/>
      <c r="EH1" s="341"/>
      <c r="EI1" s="341"/>
      <c r="EJ1" s="341"/>
      <c r="EK1" s="341"/>
      <c r="EL1" s="341"/>
      <c r="EM1" s="341"/>
      <c r="EN1" s="341"/>
      <c r="EO1" s="341"/>
      <c r="EP1" s="341"/>
      <c r="EQ1" s="341"/>
      <c r="ER1" s="341"/>
      <c r="ES1" s="341"/>
      <c r="ET1" s="341"/>
      <c r="EU1" s="341"/>
      <c r="EV1" s="341"/>
      <c r="EW1" s="341"/>
      <c r="EX1" s="341"/>
      <c r="EY1" s="341"/>
      <c r="EZ1" s="341"/>
      <c r="FA1" s="341"/>
    </row>
    <row r="2" spans="1:157" s="344" customFormat="1" ht="15.75">
      <c r="A2" s="114" t="str">
        <f ca="1">MID(CELL("Filename",C1),FIND("]",CELL("Filename",C1))+1,255)</f>
        <v>CP Reset RIN</v>
      </c>
      <c r="B2" s="114" t="str">
        <f ca="1">MID(CELL("Filename",D1),FIND("]",CELL("Filename",D1))+1,255)</f>
        <v>CP Reset RIN</v>
      </c>
      <c r="C2" s="343"/>
      <c r="D2" s="343"/>
      <c r="E2" s="343"/>
      <c r="F2" s="339"/>
      <c r="G2" s="339"/>
      <c r="H2" s="339"/>
      <c r="I2" s="339"/>
      <c r="J2" s="339"/>
      <c r="K2" s="339"/>
      <c r="L2" s="341" t="str">
        <f ca="1">Check!G6</f>
        <v>OK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1"/>
      <c r="DH2" s="341"/>
      <c r="DI2" s="341"/>
      <c r="DJ2" s="341"/>
      <c r="DK2" s="341"/>
      <c r="DL2" s="341"/>
      <c r="DM2" s="341"/>
      <c r="DN2" s="341"/>
      <c r="DO2" s="341"/>
      <c r="DP2" s="341"/>
      <c r="DQ2" s="341"/>
      <c r="DR2" s="341"/>
      <c r="DS2" s="341"/>
      <c r="DT2" s="341"/>
      <c r="DU2" s="341"/>
      <c r="DV2" s="341"/>
      <c r="DW2" s="341"/>
      <c r="DX2" s="341"/>
      <c r="DY2" s="341"/>
      <c r="DZ2" s="341"/>
      <c r="EA2" s="341"/>
      <c r="EB2" s="341"/>
      <c r="EC2" s="341"/>
      <c r="ED2" s="341"/>
      <c r="EE2" s="341"/>
      <c r="EF2" s="341"/>
      <c r="EG2" s="341"/>
      <c r="EH2" s="341"/>
      <c r="EI2" s="341"/>
      <c r="EJ2" s="341"/>
      <c r="EK2" s="341"/>
      <c r="EL2" s="341"/>
      <c r="EM2" s="341"/>
      <c r="EN2" s="341"/>
      <c r="EO2" s="341"/>
      <c r="EP2" s="341"/>
      <c r="EQ2" s="341"/>
      <c r="ER2" s="341"/>
      <c r="ES2" s="341"/>
      <c r="ET2" s="341"/>
      <c r="EU2" s="341"/>
      <c r="EV2" s="341"/>
      <c r="EW2" s="341"/>
      <c r="EX2" s="341"/>
      <c r="EY2" s="341"/>
      <c r="EZ2" s="341"/>
      <c r="FA2" s="341"/>
    </row>
    <row r="3" spans="1:157" s="345" customFormat="1" ht="12.75">
      <c r="A3" s="160" t="s">
        <v>9</v>
      </c>
      <c r="F3" s="10"/>
      <c r="R3" s="346"/>
    </row>
    <row r="4" spans="1:157" ht="24" customHeight="1">
      <c r="A4" s="347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</row>
    <row r="5" spans="1:157">
      <c r="A5" s="347"/>
      <c r="B5" s="348"/>
      <c r="C5" s="350"/>
      <c r="D5" s="351"/>
      <c r="E5" s="351"/>
      <c r="F5" s="351"/>
      <c r="G5" s="351"/>
      <c r="H5" s="351"/>
      <c r="I5" s="351"/>
      <c r="J5" s="351"/>
      <c r="M5" s="351"/>
      <c r="N5" s="351"/>
      <c r="O5" s="351"/>
      <c r="P5" s="351"/>
      <c r="Q5" s="351"/>
      <c r="R5" s="351"/>
      <c r="S5" s="351"/>
      <c r="T5" s="351"/>
      <c r="U5" s="351"/>
      <c r="V5" s="507"/>
      <c r="W5" s="351"/>
      <c r="X5" s="351"/>
      <c r="Y5" s="351"/>
      <c r="Z5" s="351"/>
    </row>
    <row r="6" spans="1:157" ht="15.75">
      <c r="A6" s="347"/>
      <c r="B6" s="348"/>
      <c r="C6" s="354"/>
      <c r="D6" s="351"/>
      <c r="E6" s="355"/>
      <c r="F6" s="355"/>
      <c r="G6" s="355"/>
      <c r="H6" s="355"/>
      <c r="I6" s="355"/>
      <c r="J6" s="355"/>
      <c r="K6" s="356"/>
      <c r="L6" s="355"/>
      <c r="M6" s="355"/>
      <c r="N6" s="355"/>
      <c r="O6" s="355"/>
      <c r="P6" s="355"/>
      <c r="Q6" s="355"/>
      <c r="R6" s="355"/>
      <c r="S6" s="355"/>
      <c r="T6" s="355"/>
      <c r="U6" s="351"/>
      <c r="V6" s="351"/>
      <c r="W6" s="351"/>
      <c r="X6" s="351"/>
      <c r="Y6" s="351"/>
      <c r="Z6" s="351"/>
    </row>
    <row r="7" spans="1:157" ht="16.5" thickBot="1">
      <c r="C7" s="357" t="s">
        <v>350</v>
      </c>
      <c r="D7" s="357"/>
      <c r="E7" s="357"/>
      <c r="F7" s="357"/>
      <c r="G7" s="357"/>
      <c r="H7" s="357"/>
      <c r="I7" s="357"/>
      <c r="J7" s="357"/>
      <c r="K7" s="358"/>
      <c r="L7" s="359"/>
      <c r="M7" s="357" t="s">
        <v>351</v>
      </c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B7" s="457">
        <f>SUM(E25:J25)</f>
        <v>0</v>
      </c>
    </row>
    <row r="8" spans="1:157" s="363" customFormat="1" ht="18.75" hidden="1" thickBot="1">
      <c r="A8" s="360"/>
      <c r="B8" s="361"/>
      <c r="C8" s="362" t="s">
        <v>352</v>
      </c>
      <c r="K8" s="364"/>
      <c r="L8" s="365"/>
      <c r="M8" s="366"/>
    </row>
    <row r="9" spans="1:157" s="363" customFormat="1" ht="18.75" hidden="1" thickBot="1">
      <c r="A9" s="360"/>
      <c r="B9" s="361"/>
      <c r="C9" s="367"/>
      <c r="K9" s="364"/>
      <c r="L9" s="365"/>
      <c r="M9" s="366"/>
    </row>
    <row r="10" spans="1:157" s="370" customFormat="1" ht="36" customHeight="1" thickBot="1">
      <c r="A10" s="353" t="s">
        <v>353</v>
      </c>
      <c r="B10" s="352"/>
      <c r="C10" s="368"/>
      <c r="D10" s="368"/>
      <c r="E10" s="517" t="s">
        <v>354</v>
      </c>
      <c r="F10" s="518"/>
      <c r="G10" s="518"/>
      <c r="H10" s="518"/>
      <c r="I10" s="518"/>
      <c r="J10" s="519"/>
      <c r="K10" s="358"/>
      <c r="L10" s="359"/>
      <c r="M10" s="369"/>
      <c r="N10" s="369"/>
      <c r="O10" s="520" t="s">
        <v>355</v>
      </c>
      <c r="P10" s="521"/>
      <c r="Q10" s="521"/>
      <c r="R10" s="521"/>
      <c r="S10" s="521"/>
      <c r="T10" s="522"/>
      <c r="U10" s="523" t="s">
        <v>356</v>
      </c>
      <c r="V10" s="524"/>
      <c r="W10" s="524"/>
      <c r="X10" s="524"/>
      <c r="Y10" s="524"/>
      <c r="Z10" s="525"/>
    </row>
    <row r="11" spans="1:157" s="370" customFormat="1" ht="16.5" thickBot="1">
      <c r="A11" s="353"/>
      <c r="B11" s="352"/>
      <c r="C11" s="371" t="s">
        <v>357</v>
      </c>
      <c r="D11" s="371" t="s">
        <v>358</v>
      </c>
      <c r="E11" s="372" t="s">
        <v>359</v>
      </c>
      <c r="F11" s="373" t="s">
        <v>360</v>
      </c>
      <c r="G11" s="373" t="s">
        <v>361</v>
      </c>
      <c r="H11" s="373" t="s">
        <v>362</v>
      </c>
      <c r="I11" s="373" t="s">
        <v>363</v>
      </c>
      <c r="J11" s="374" t="s">
        <v>364</v>
      </c>
      <c r="K11" s="358"/>
      <c r="L11" s="359"/>
      <c r="M11" s="375" t="s">
        <v>365</v>
      </c>
      <c r="N11" s="375" t="s">
        <v>366</v>
      </c>
      <c r="O11" s="372" t="s">
        <v>359</v>
      </c>
      <c r="P11" s="373" t="s">
        <v>360</v>
      </c>
      <c r="Q11" s="373" t="s">
        <v>361</v>
      </c>
      <c r="R11" s="373" t="s">
        <v>362</v>
      </c>
      <c r="S11" s="373" t="s">
        <v>363</v>
      </c>
      <c r="T11" s="374" t="s">
        <v>364</v>
      </c>
      <c r="U11" s="372" t="s">
        <v>359</v>
      </c>
      <c r="V11" s="373" t="s">
        <v>360</v>
      </c>
      <c r="W11" s="373" t="s">
        <v>361</v>
      </c>
      <c r="X11" s="373" t="s">
        <v>362</v>
      </c>
      <c r="Y11" s="373" t="s">
        <v>363</v>
      </c>
      <c r="Z11" s="374" t="s">
        <v>364</v>
      </c>
      <c r="AA11" s="376"/>
    </row>
    <row r="12" spans="1:157" s="370" customFormat="1">
      <c r="A12" s="353" t="s">
        <v>367</v>
      </c>
      <c r="B12" s="352"/>
      <c r="C12" s="377" t="s">
        <v>368</v>
      </c>
      <c r="D12" s="378" t="s">
        <v>369</v>
      </c>
      <c r="E12" s="379">
        <f>SUM('CP Calc'!I60:J62)/2</f>
        <v>263479.00391123467</v>
      </c>
      <c r="F12" s="379">
        <f>SUM('CP Calc'!J60:K62)/2</f>
        <v>266529.70851313823</v>
      </c>
      <c r="G12" s="380">
        <f>SUM('CP Calc'!K60:L62)/2</f>
        <v>267097.39999697963</v>
      </c>
      <c r="H12" s="380">
        <f>SUM('CP Calc'!L60:M62)/2</f>
        <v>265182.5328808155</v>
      </c>
      <c r="I12" s="380">
        <f>SUM('CP Calc'!M60:N62)/2</f>
        <v>263281.9298737995</v>
      </c>
      <c r="J12" s="381">
        <f>SUM('CP Calc'!N60:N62,'CP Calc'!N60:N62,'CP Calc'!N78:N80,'CP Calc'!N98:N100,'CP Calc'!N112:N114,'CP Calc'!N121:N123,'CP Calc'!N130:N132,'CP Calc'!N139:N141,'CP Calc'!N151:N153,'CP Calc'!N171:N173,'CP Calc'!N180:N183)/2</f>
        <v>261395.51332155237</v>
      </c>
      <c r="K12" s="382"/>
      <c r="L12" s="383" t="s">
        <v>370</v>
      </c>
      <c r="M12" s="384" t="s">
        <v>371</v>
      </c>
      <c r="N12" s="385" t="s">
        <v>368</v>
      </c>
      <c r="O12" s="495"/>
      <c r="P12" s="496"/>
      <c r="Q12" s="496"/>
      <c r="R12" s="496"/>
      <c r="S12" s="496"/>
      <c r="T12" s="497"/>
      <c r="U12" s="386">
        <f>'CP Calc'!I84+'CP Calc'!I127+'CP Calc'!I145+'CP Calc'!I157+'CP Calc'!I186</f>
        <v>8322.4632045512444</v>
      </c>
      <c r="V12" s="387">
        <f>'CP Calc'!J84+'CP Calc'!J127+'CP Calc'!J145+'CP Calc'!J157+'CP Calc'!J186</f>
        <v>8387.1702904186332</v>
      </c>
      <c r="W12" s="388">
        <f>'CP Calc'!K84+'CP Calc'!K127+'CP Calc'!K145+'CP Calc'!K157+'CP Calc'!K186</f>
        <v>1028.7886238324161</v>
      </c>
      <c r="X12" s="388">
        <f>'CP Calc'!L84+'CP Calc'!L127+'CP Calc'!L145+'CP Calc'!L157+'CP Calc'!L186</f>
        <v>1019.9547031730316</v>
      </c>
      <c r="Y12" s="388">
        <f>'CP Calc'!M84+'CP Calc'!M127+'CP Calc'!M145+'CP Calc'!M157+'CP Calc'!M186</f>
        <v>1011.2338877009795</v>
      </c>
      <c r="Z12" s="389">
        <f>'CP Calc'!N84+'CP Calc'!N127+'CP Calc'!N145+'CP Calc'!N157+'CP Calc'!N186</f>
        <v>1002.6226977527995</v>
      </c>
      <c r="AA12" s="390"/>
    </row>
    <row r="13" spans="1:157" s="370" customFormat="1">
      <c r="A13" s="353" t="s">
        <v>372</v>
      </c>
      <c r="B13" s="352"/>
      <c r="C13" s="391"/>
      <c r="D13" s="392" t="s">
        <v>373</v>
      </c>
      <c r="E13" s="393">
        <f>SUM('CP Calc'!I63:J65)/2</f>
        <v>62323.507458711894</v>
      </c>
      <c r="F13" s="393">
        <f>SUM('CP Calc'!J63:K65)/2</f>
        <v>64114.058316422634</v>
      </c>
      <c r="G13" s="394">
        <f>SUM('CP Calc'!K63:L65)/2</f>
        <v>64688.477631950635</v>
      </c>
      <c r="H13" s="394">
        <f>SUM('CP Calc'!L63:M65)/2</f>
        <v>64049.522086301484</v>
      </c>
      <c r="I13" s="394">
        <f>SUM('CP Calc'!M63:N65)/2</f>
        <v>63415.144727358645</v>
      </c>
      <c r="J13" s="395">
        <f>SUM('CP Calc'!N63:N65,'CP Calc'!N63:N65,'CP Calc'!N81:N83,'CP Calc'!N101:N103,'CP Calc'!N115:N117,'CP Calc'!N124:N126,'CP Calc'!N133:N135,'CP Calc'!N142:N144,'CP Calc'!N154:N156,'CP Calc'!N174:N176,'CP Calc'!N183:N185)/2</f>
        <v>62785.330876190259</v>
      </c>
      <c r="K13" s="382"/>
      <c r="L13" s="383" t="s">
        <v>374</v>
      </c>
      <c r="M13" s="396"/>
      <c r="N13" s="397" t="s">
        <v>375</v>
      </c>
      <c r="O13" s="498"/>
      <c r="P13" s="399"/>
      <c r="Q13" s="399"/>
      <c r="R13" s="399"/>
      <c r="S13" s="399"/>
      <c r="T13" s="400"/>
      <c r="U13" s="398"/>
      <c r="V13" s="398"/>
      <c r="W13" s="399"/>
      <c r="X13" s="399"/>
      <c r="Y13" s="399"/>
      <c r="Z13" s="400"/>
      <c r="AA13" s="390"/>
    </row>
    <row r="14" spans="1:157" s="370" customFormat="1" ht="17.25" customHeight="1" thickBot="1">
      <c r="A14" s="353" t="s">
        <v>376</v>
      </c>
      <c r="B14" s="352"/>
      <c r="C14" s="391"/>
      <c r="D14" s="392" t="s">
        <v>377</v>
      </c>
      <c r="E14" s="393">
        <f>SUM('CP Calc'!I65:J65)/2</f>
        <v>2491.9187918127855</v>
      </c>
      <c r="F14" s="401">
        <f>SUM('CP Calc'!J65:K65)/2</f>
        <v>2648.32015779212</v>
      </c>
      <c r="G14" s="402">
        <f>SUM('CP Calc'!K65:L65)/2</f>
        <v>2703.2543284614203</v>
      </c>
      <c r="H14" s="402">
        <f>SUM('CP Calc'!L65:M65)/2</f>
        <v>2656.3387880540249</v>
      </c>
      <c r="I14" s="402">
        <f>SUM('CP Calc'!M65:N65)/2</f>
        <v>2609.7844450639445</v>
      </c>
      <c r="J14" s="395">
        <f>SUM('CP Calc'!N65:N65,'CP Calc'!N65:N65,'CP Calc'!N83:N83,'CP Calc'!N103:N103,'CP Calc'!N117:N117,'CP Calc'!N126:N126,'CP Calc'!N135:N135,'CP Calc'!N144:N144,'CP Calc'!N156:N156,'CP Calc'!N176:N176,'CP Calc'!N185:N185)/2</f>
        <v>2563.5886344211367</v>
      </c>
      <c r="K14" s="382"/>
      <c r="L14" s="383" t="s">
        <v>378</v>
      </c>
      <c r="M14" s="403"/>
      <c r="N14" s="404" t="s">
        <v>379</v>
      </c>
      <c r="O14" s="405"/>
      <c r="P14" s="407"/>
      <c r="Q14" s="407"/>
      <c r="R14" s="407"/>
      <c r="S14" s="407"/>
      <c r="T14" s="408"/>
      <c r="U14" s="405"/>
      <c r="V14" s="406"/>
      <c r="W14" s="407"/>
      <c r="X14" s="407"/>
      <c r="Y14" s="407"/>
      <c r="Z14" s="408"/>
      <c r="AA14" s="390"/>
    </row>
    <row r="15" spans="1:157" s="370" customFormat="1" ht="15.75" thickBot="1">
      <c r="A15" s="353" t="s">
        <v>380</v>
      </c>
      <c r="B15" s="352"/>
      <c r="C15" s="409"/>
      <c r="D15" s="410" t="s">
        <v>381</v>
      </c>
      <c r="E15" s="411">
        <f>SUM('CP Calc'!I60:J64)/2</f>
        <v>323310.5925781338</v>
      </c>
      <c r="F15" s="412">
        <f>SUM('CP Calc'!J60:K64)/2</f>
        <v>327995.44667176873</v>
      </c>
      <c r="G15" s="413">
        <f>SUM('CP Calc'!K60:L64)/2</f>
        <v>329082.62330046878</v>
      </c>
      <c r="H15" s="413">
        <f>SUM('CP Calc'!L60:M64)/2</f>
        <v>326575.7161790629</v>
      </c>
      <c r="I15" s="413">
        <f>SUM('CP Calc'!M60:N64)/2</f>
        <v>324087.29015609418</v>
      </c>
      <c r="J15" s="414">
        <f>SUM('CP Calc'!N60:N64,'CP Calc'!N60:N64,'CP Calc'!N78:N82,'CP Calc'!N98:N102,'CP Calc'!N112:N116,'CP Calc'!N121:N125,'CP Calc'!N130:N134,'CP Calc'!N139:N143,'CP Calc'!N151:N155,'CP Calc'!N171:N175,'CP Calc'!N180:N184)/2</f>
        <v>321617.25556332158</v>
      </c>
      <c r="K15" s="382"/>
      <c r="L15" s="383" t="s">
        <v>382</v>
      </c>
      <c r="M15" s="384" t="s">
        <v>383</v>
      </c>
      <c r="N15" s="385" t="s">
        <v>368</v>
      </c>
      <c r="O15" s="499"/>
      <c r="P15" s="416"/>
      <c r="Q15" s="416"/>
      <c r="R15" s="416"/>
      <c r="S15" s="416"/>
      <c r="T15" s="417"/>
      <c r="U15" s="415"/>
      <c r="V15" s="415"/>
      <c r="W15" s="416"/>
      <c r="X15" s="416"/>
      <c r="Y15" s="416"/>
      <c r="Z15" s="417"/>
      <c r="AA15" s="390"/>
    </row>
    <row r="16" spans="1:157" s="370" customFormat="1">
      <c r="A16" s="353" t="s">
        <v>384</v>
      </c>
      <c r="B16" s="352"/>
      <c r="C16" s="377" t="s">
        <v>375</v>
      </c>
      <c r="D16" s="378" t="s">
        <v>369</v>
      </c>
      <c r="E16" s="418">
        <f>(SUM(Inputs!$J$59:$J$60)/SUM(Inputs!$J$54:$J$62))*SUM('CP Calc'!I$58:J$58)/2</f>
        <v>379.66559585324796</v>
      </c>
      <c r="F16" s="418">
        <f>(SUM(Inputs!$J$59:$J$60)/SUM(Inputs!$J$54:$J$62))*SUM('CP Calc'!J$58:K$58)/2</f>
        <v>326.58745220307344</v>
      </c>
      <c r="G16" s="419">
        <f>(SUM(Inputs!$J$59:$J$60)/SUM(Inputs!$J$54:$J$62))*SUM('CP Calc'!K$58:L$58)/2</f>
        <v>292.09024848674699</v>
      </c>
      <c r="H16" s="419">
        <f>(SUM(Inputs!$J$59:$J$60)/SUM(Inputs!$J$54:$J$62))*SUM('CP Calc'!L$58:M$58)/2</f>
        <v>275.09270837448582</v>
      </c>
      <c r="I16" s="419">
        <f>(SUM(Inputs!$J$59:$J$60)/SUM(Inputs!$J$54:$J$62))*SUM('CP Calc'!M$58:N$58)/2</f>
        <v>259.08430217328373</v>
      </c>
      <c r="J16" s="420">
        <f>(SUM(Inputs!$J$59:$J$60)/SUM(Inputs!$J$54:$J$62))*SUM('CP Calc'!N$58:N$58,'CP Calc'!N$58:N$58,'CP Calc'!N96,'CP Calc'!N110,'CP Calc'!N148,'CP Calc'!N169)/2</f>
        <v>244.00746944277441</v>
      </c>
      <c r="K16" s="382"/>
      <c r="L16" s="383" t="s">
        <v>385</v>
      </c>
      <c r="M16" s="396"/>
      <c r="N16" s="397" t="s">
        <v>375</v>
      </c>
      <c r="O16" s="498"/>
      <c r="P16" s="399"/>
      <c r="Q16" s="399"/>
      <c r="R16" s="399"/>
      <c r="S16" s="399"/>
      <c r="T16" s="400"/>
      <c r="U16" s="398"/>
      <c r="V16" s="398"/>
      <c r="W16" s="399"/>
      <c r="X16" s="399"/>
      <c r="Y16" s="399"/>
      <c r="Z16" s="400"/>
      <c r="AA16" s="390"/>
    </row>
    <row r="17" spans="1:27" ht="15.75" thickBot="1">
      <c r="A17" s="353" t="s">
        <v>386</v>
      </c>
      <c r="C17" s="391"/>
      <c r="D17" s="392" t="s">
        <v>373</v>
      </c>
      <c r="E17" s="393">
        <f>(SUM(Inputs!$J$61:$J$62)/SUM(Inputs!$J$54:$J$62))*SUM('CP Calc'!I$58:J$58)/2</f>
        <v>179.10514595534056</v>
      </c>
      <c r="F17" s="393">
        <f>(SUM(Inputs!$J$61:$J$62)/SUM(Inputs!$J$54:$J$62))*SUM('CP Calc'!J$58:K$58)/2</f>
        <v>154.0658251179118</v>
      </c>
      <c r="G17" s="394">
        <f>(SUM(Inputs!$J$61:$J$62)/SUM(Inputs!$J$54:$J$62))*SUM('CP Calc'!K$58:L$58)/2</f>
        <v>137.79195997409195</v>
      </c>
      <c r="H17" s="394">
        <f>(SUM(Inputs!$J$61:$J$62)/SUM(Inputs!$J$54:$J$62))*SUM('CP Calc'!L$58:M$58)/2</f>
        <v>129.77346439287786</v>
      </c>
      <c r="I17" s="394">
        <f>(SUM(Inputs!$J$61:$J$62)/SUM(Inputs!$J$54:$J$62))*SUM('CP Calc'!M$58:N$58)/2</f>
        <v>122.22158726602085</v>
      </c>
      <c r="J17" s="395">
        <f>(SUM(Inputs!$J$61:$J$62)/SUM(Inputs!$J$54:$J$62))*SUM('CP Calc'!N$58:N$58,'CP Calc'!N$58:N$58,'CP Calc'!N96,'CP Calc'!N110,'CP Calc'!N148,'CP Calc'!N169)/2</f>
        <v>115.10917477398695</v>
      </c>
      <c r="K17" s="382"/>
      <c r="L17" s="383" t="s">
        <v>387</v>
      </c>
      <c r="M17" s="403"/>
      <c r="N17" s="421" t="s">
        <v>379</v>
      </c>
      <c r="O17" s="405"/>
      <c r="P17" s="407"/>
      <c r="Q17" s="407"/>
      <c r="R17" s="407"/>
      <c r="S17" s="407"/>
      <c r="T17" s="408"/>
      <c r="U17" s="405"/>
      <c r="V17" s="406"/>
      <c r="W17" s="407"/>
      <c r="X17" s="407"/>
      <c r="Y17" s="407"/>
      <c r="Z17" s="408"/>
      <c r="AA17" s="390"/>
    </row>
    <row r="18" spans="1:27" ht="15" customHeight="1">
      <c r="A18" s="353" t="s">
        <v>388</v>
      </c>
      <c r="C18" s="391"/>
      <c r="D18" s="392" t="s">
        <v>377</v>
      </c>
      <c r="E18" s="401">
        <f>(SUM(Inputs!$J$62:$J$62)/SUM(Inputs!$J$54:$J$62))*SUM('CP Calc'!I$58:J$58)/2</f>
        <v>59.701715318446858</v>
      </c>
      <c r="F18" s="401">
        <f>(SUM(Inputs!$J$62:$J$62)/SUM(Inputs!$J$54:$J$62))*SUM('CP Calc'!J$58:K$58)/2</f>
        <v>51.355275039303933</v>
      </c>
      <c r="G18" s="402">
        <f>(SUM(Inputs!$J$62:$J$62)/SUM(Inputs!$J$54:$J$62))*SUM('CP Calc'!K$58:L$58)/2</f>
        <v>45.930653324697317</v>
      </c>
      <c r="H18" s="402">
        <f>(SUM(Inputs!$J$62:$J$62)/SUM(Inputs!$J$54:$J$62))*SUM('CP Calc'!L$58:M$58)/2</f>
        <v>43.257821464292618</v>
      </c>
      <c r="I18" s="402">
        <f>(SUM(Inputs!$J$62:$J$62)/SUM(Inputs!$J$54:$J$62))*SUM('CP Calc'!M$58:N$58)/2</f>
        <v>40.740529088673611</v>
      </c>
      <c r="J18" s="395">
        <f>(SUM(Inputs!$J$62:$J$62)/SUM(Inputs!$J$54:$J$62))*SUM('CP Calc'!N$58:N$58,'CP Calc'!N$58:N$58,'CP Calc'!N96,'CP Calc'!N110,'CP Calc'!N148,'CP Calc'!N169)/2</f>
        <v>38.369724924662322</v>
      </c>
      <c r="K18" s="382"/>
      <c r="L18" s="383" t="s">
        <v>389</v>
      </c>
      <c r="M18" s="384" t="s">
        <v>390</v>
      </c>
      <c r="N18" s="422" t="s">
        <v>368</v>
      </c>
      <c r="O18" s="499"/>
      <c r="P18" s="416"/>
      <c r="Q18" s="416"/>
      <c r="R18" s="416"/>
      <c r="S18" s="416"/>
      <c r="T18" s="417"/>
      <c r="U18" s="415"/>
      <c r="V18" s="415"/>
      <c r="W18" s="416"/>
      <c r="X18" s="416"/>
      <c r="Y18" s="416"/>
      <c r="Z18" s="417"/>
      <c r="AA18" s="390"/>
    </row>
    <row r="19" spans="1:27" ht="15.75" thickBot="1">
      <c r="A19" s="353" t="s">
        <v>391</v>
      </c>
      <c r="C19" s="409"/>
      <c r="D19" s="410" t="s">
        <v>381</v>
      </c>
      <c r="E19" s="411">
        <f>(SUM(Inputs!$J$59:$J$61)/SUM(Inputs!$J$54:$J$62))*SUM('CP Calc'!I$58:J$58)/2</f>
        <v>499.06902649014165</v>
      </c>
      <c r="F19" s="412">
        <f>(SUM(Inputs!$J$59:$J$61)/SUM(Inputs!$J$54:$J$62))*SUM('CP Calc'!J$58:K$58)/2</f>
        <v>429.29800228168131</v>
      </c>
      <c r="G19" s="413">
        <f>(SUM(Inputs!$J$59:$J$61)/SUM(Inputs!$J$54:$J$62))*SUM('CP Calc'!K$58:L$58)/2</f>
        <v>383.95155513614168</v>
      </c>
      <c r="H19" s="413">
        <f>(SUM(Inputs!$J$59:$J$61)/SUM(Inputs!$J$54:$J$62))*SUM('CP Calc'!L$58:M$58)/2</f>
        <v>361.60835130307106</v>
      </c>
      <c r="I19" s="413">
        <f>(SUM(Inputs!$J$59:$J$61)/SUM(Inputs!$J$54:$J$62))*SUM('CP Calc'!M$58:N$58)/2</f>
        <v>340.56536035063095</v>
      </c>
      <c r="J19" s="414">
        <f>(SUM(Inputs!$J$59:$J$61)/SUM(Inputs!$J$54:$J$62))*SUM('CP Calc'!N$58:N$58,'CP Calc'!N$58:N$58,'CP Calc'!N96,'CP Calc'!N110,'CP Calc'!N148,'CP Calc'!N169)/2</f>
        <v>320.74691929209905</v>
      </c>
      <c r="K19" s="382"/>
      <c r="L19" s="383" t="s">
        <v>392</v>
      </c>
      <c r="M19" s="396"/>
      <c r="N19" s="397" t="s">
        <v>375</v>
      </c>
      <c r="O19" s="498"/>
      <c r="P19" s="399"/>
      <c r="Q19" s="399"/>
      <c r="R19" s="399"/>
      <c r="S19" s="399"/>
      <c r="T19" s="400"/>
      <c r="U19" s="398"/>
      <c r="V19" s="398"/>
      <c r="W19" s="399"/>
      <c r="X19" s="399"/>
      <c r="Y19" s="399"/>
      <c r="Z19" s="400"/>
      <c r="AA19" s="390"/>
    </row>
    <row r="20" spans="1:27" ht="15.75" thickBot="1">
      <c r="A20" s="353" t="s">
        <v>393</v>
      </c>
      <c r="C20" s="377" t="s">
        <v>379</v>
      </c>
      <c r="D20" s="378" t="s">
        <v>369</v>
      </c>
      <c r="E20" s="423">
        <f>(SUM(Inputs!$J$54:$J$55)/SUM(Inputs!$J$54:$J$62))*SUM('CP Calc'!I$58:J$58)/2</f>
        <v>6903.0108336954181</v>
      </c>
      <c r="F20" s="418">
        <f>(SUM(Inputs!$J$54:$J$55)/SUM(Inputs!$J$54:$J$62))*SUM('CP Calc'!J$58:K$58)/2</f>
        <v>5937.9536764195182</v>
      </c>
      <c r="G20" s="419">
        <f>(SUM(Inputs!$J$54:$J$55)/SUM(Inputs!$J$54:$J$62))*SUM('CP Calc'!K$58:L$58)/2</f>
        <v>5310.7317906681283</v>
      </c>
      <c r="H20" s="419">
        <f>(SUM(Inputs!$J$54:$J$55)/SUM(Inputs!$J$54:$J$62))*SUM('CP Calc'!L$58:M$58)/2</f>
        <v>5001.6856068088337</v>
      </c>
      <c r="I20" s="419">
        <f>(SUM(Inputs!$J$54:$J$55)/SUM(Inputs!$J$54:$J$62))*SUM('CP Calc'!M$58:N$58)/2</f>
        <v>4710.6236758778869</v>
      </c>
      <c r="J20" s="420">
        <f>(SUM(Inputs!$J$54:$J$55)/SUM(Inputs!$J$54:$J$62))*(SUM('CP Calc'!N$58:N$58,'CP Calc'!N$58:N$58,'CP Calc'!N96,'CP Calc'!N110,'CP Calc'!N148,'CP Calc'!N169)/2)</f>
        <v>4436.4994444140812</v>
      </c>
      <c r="K20" s="382"/>
      <c r="L20" s="383" t="s">
        <v>394</v>
      </c>
      <c r="M20" s="403"/>
      <c r="N20" s="404" t="s">
        <v>379</v>
      </c>
      <c r="O20" s="405"/>
      <c r="P20" s="407"/>
      <c r="Q20" s="407"/>
      <c r="R20" s="407"/>
      <c r="S20" s="407"/>
      <c r="T20" s="408"/>
      <c r="U20" s="405"/>
      <c r="V20" s="406"/>
      <c r="W20" s="407"/>
      <c r="X20" s="407"/>
      <c r="Y20" s="407"/>
      <c r="Z20" s="408"/>
      <c r="AA20" s="390"/>
    </row>
    <row r="21" spans="1:27">
      <c r="A21" s="353" t="s">
        <v>395</v>
      </c>
      <c r="C21" s="424"/>
      <c r="D21" s="392" t="s">
        <v>373</v>
      </c>
      <c r="E21" s="425">
        <f>(SUM(Inputs!$J$56:$J$58)/SUM(Inputs!$J$54:$J$62))*SUM('CP Calc'!I$58:J$58)/2</f>
        <v>3775.200654589913</v>
      </c>
      <c r="F21" s="393">
        <f>(SUM(Inputs!$J$56:$J$58)/SUM(Inputs!$J$54:$J$62))*SUM('CP Calc'!J$58:K$58)/2</f>
        <v>3247.4187200634851</v>
      </c>
      <c r="G21" s="394">
        <f>(SUM(Inputs!$J$56:$J$58)/SUM(Inputs!$J$54:$J$62))*SUM('CP Calc'!K$58:L$58)/2</f>
        <v>2904.3961563289076</v>
      </c>
      <c r="H21" s="394">
        <f>(SUM(Inputs!$J$56:$J$58)/SUM(Inputs!$J$54:$J$62))*SUM('CP Calc'!L$58:M$58)/2</f>
        <v>2735.3813041561284</v>
      </c>
      <c r="I21" s="394">
        <f>(SUM(Inputs!$J$56:$J$58)/SUM(Inputs!$J$54:$J$62))*SUM('CP Calc'!M$58:N$58)/2</f>
        <v>2576.2018940915959</v>
      </c>
      <c r="J21" s="395">
        <f>(SUM(Inputs!$J$56:$J$58)/SUM(Inputs!$J$54:$J$62))*(SUM('CP Calc'!N$58:N$58,'CP Calc'!N$58:N$58,'CP Calc'!N96,'CP Calc'!N110,'CP Calc'!N148,'CP Calc'!N169)/2)</f>
        <v>2426.2855745329439</v>
      </c>
      <c r="K21" s="382"/>
      <c r="L21" s="383" t="s">
        <v>396</v>
      </c>
      <c r="M21" s="384" t="s">
        <v>397</v>
      </c>
      <c r="N21" s="385" t="s">
        <v>368</v>
      </c>
      <c r="O21" s="499"/>
      <c r="P21" s="416"/>
      <c r="Q21" s="416"/>
      <c r="R21" s="416"/>
      <c r="S21" s="416"/>
      <c r="T21" s="417"/>
      <c r="U21" s="415"/>
      <c r="V21" s="415"/>
      <c r="W21" s="416"/>
      <c r="X21" s="416"/>
      <c r="Y21" s="416"/>
      <c r="Z21" s="417"/>
      <c r="AA21" s="390"/>
    </row>
    <row r="22" spans="1:27" ht="18" customHeight="1">
      <c r="A22" s="353" t="s">
        <v>398</v>
      </c>
      <c r="C22" s="424"/>
      <c r="D22" s="392" t="s">
        <v>377</v>
      </c>
      <c r="E22" s="425">
        <f>(SUM(Inputs!$J$54:$J$57)/SUM(Inputs!$J$54:$J$62))*SUM('CP Calc'!I$58:J$58)/2</f>
        <v>10613.84557645763</v>
      </c>
      <c r="F22" s="401">
        <f>(SUM(Inputs!$J$54:$J$57)/SUM(Inputs!$J$54:$J$62))*SUM('CP Calc'!J$58:K$58)/2</f>
        <v>9130.0049905812539</v>
      </c>
      <c r="G22" s="402">
        <f>(SUM(Inputs!$J$54:$J$57)/SUM(Inputs!$J$54:$J$62))*SUM('CP Calc'!K$58:L$58)/2</f>
        <v>8165.6089613813465</v>
      </c>
      <c r="H22" s="402">
        <f>(SUM(Inputs!$J$54:$J$57)/SUM(Inputs!$J$54:$J$62))*SUM('CP Calc'!L$58:M$58)/2</f>
        <v>7690.4295721987719</v>
      </c>
      <c r="I22" s="402">
        <f>(SUM(Inputs!$J$54:$J$57)/SUM(Inputs!$J$54:$J$62))*SUM('CP Calc'!M$58:N$58)/2</f>
        <v>7242.9021870457564</v>
      </c>
      <c r="J22" s="395">
        <f>(SUM(Inputs!$J$54:$J$57)/SUM(Inputs!$J$54:$J$62))*SUM('CP Calc'!N$58:N$58,'CP Calc'!N$58:N$58,'CP Calc'!N96,'CP Calc'!N110,'CP Calc'!N148,'CP Calc'!N169)/2</f>
        <v>6821.4176592626236</v>
      </c>
      <c r="K22" s="382"/>
      <c r="L22" s="383" t="s">
        <v>399</v>
      </c>
      <c r="M22" s="396"/>
      <c r="N22" s="397" t="s">
        <v>375</v>
      </c>
      <c r="O22" s="498"/>
      <c r="P22" s="399"/>
      <c r="Q22" s="399"/>
      <c r="R22" s="399"/>
      <c r="S22" s="399"/>
      <c r="T22" s="400"/>
      <c r="U22" s="398"/>
      <c r="V22" s="398"/>
      <c r="W22" s="399"/>
      <c r="X22" s="399"/>
      <c r="Y22" s="399"/>
      <c r="Z22" s="400"/>
      <c r="AA22" s="390"/>
    </row>
    <row r="23" spans="1:27" ht="15.75" thickBot="1">
      <c r="A23" s="353" t="s">
        <v>400</v>
      </c>
      <c r="C23" s="426"/>
      <c r="D23" s="410" t="s">
        <v>381</v>
      </c>
      <c r="E23" s="427">
        <f>(SUM(Inputs!$J$58:$J$58)/SUM(Inputs!$J$54:$J$62))*SUM('CP Calc'!I$58:J$58)/2</f>
        <v>64.365911827700515</v>
      </c>
      <c r="F23" s="427">
        <f>(SUM(Inputs!$J$58:$J$58)/SUM(Inputs!$J$54:$J$62))*SUM('CP Calc'!J$58:K$58)/2</f>
        <v>55.367405901749557</v>
      </c>
      <c r="G23" s="428">
        <f>(SUM(Inputs!$J$58:$J$58)/SUM(Inputs!$J$54:$J$62))*SUM('CP Calc'!K$58:L$58)/2</f>
        <v>49.518985615689303</v>
      </c>
      <c r="H23" s="428">
        <f>(SUM(Inputs!$J$58:$J$58)/SUM(Inputs!$J$54:$J$62))*SUM('CP Calc'!L$58:M$58)/2</f>
        <v>46.637338766190474</v>
      </c>
      <c r="I23" s="428">
        <f>(SUM(Inputs!$J$58:$J$58)/SUM(Inputs!$J$54:$J$62))*SUM('CP Calc'!M$58:N$58)/2</f>
        <v>43.923382923726244</v>
      </c>
      <c r="J23" s="429">
        <f>(SUM(Inputs!$J$58:$J$58)/SUM(Inputs!$J$54:$J$62))*SUM('CP Calc'!N$58:N$58,'CP Calc'!N$58:N$58,'CP Calc'!N96,'CP Calc'!N110,'CP Calc'!N148,'CP Calc'!N169)/2</f>
        <v>41.367359684401563</v>
      </c>
      <c r="K23" s="382"/>
      <c r="L23" s="383" t="s">
        <v>401</v>
      </c>
      <c r="M23" s="403"/>
      <c r="N23" s="421" t="s">
        <v>379</v>
      </c>
      <c r="O23" s="405"/>
      <c r="P23" s="407"/>
      <c r="Q23" s="407"/>
      <c r="R23" s="407"/>
      <c r="S23" s="407"/>
      <c r="T23" s="408"/>
      <c r="U23" s="405"/>
      <c r="V23" s="406"/>
      <c r="W23" s="407"/>
      <c r="X23" s="407"/>
      <c r="Y23" s="407"/>
      <c r="Z23" s="408"/>
      <c r="AA23" s="390"/>
    </row>
    <row r="24" spans="1:27">
      <c r="D24" s="351"/>
      <c r="E24" s="351"/>
      <c r="F24" s="351"/>
      <c r="G24" s="351"/>
      <c r="H24" s="351"/>
      <c r="I24" s="351"/>
      <c r="J24" s="351"/>
      <c r="K24" s="382"/>
      <c r="L24" s="383" t="s">
        <v>402</v>
      </c>
      <c r="M24" s="384" t="s">
        <v>403</v>
      </c>
      <c r="N24" s="422" t="s">
        <v>368</v>
      </c>
      <c r="O24" s="499"/>
      <c r="P24" s="416"/>
      <c r="Q24" s="416"/>
      <c r="R24" s="416"/>
      <c r="S24" s="416"/>
      <c r="T24" s="417"/>
      <c r="U24" s="415"/>
      <c r="V24" s="415"/>
      <c r="W24" s="416"/>
      <c r="X24" s="416"/>
      <c r="Y24" s="416"/>
      <c r="Z24" s="417"/>
      <c r="AA24" s="390"/>
    </row>
    <row r="25" spans="1:27">
      <c r="D25" s="351"/>
      <c r="E25" s="430">
        <f>SUM(E12:E23)-((SUM('CP Calc'!I48,'CP Calc'!I55)/2)*2)</f>
        <v>0</v>
      </c>
      <c r="F25" s="430">
        <f>SUM(F12:F23)-((SUM('CP Calc'!J48,'CP Calc'!J55)/2)*2)</f>
        <v>0</v>
      </c>
      <c r="G25" s="430">
        <f>SUM(G12:G23)-((SUM('CP Calc'!K48,'CP Calc'!K55)/2)*2)</f>
        <v>0</v>
      </c>
      <c r="H25" s="430">
        <f>SUM(H12:H23)-((SUM('CP Calc'!L48,'CP Calc'!L55)/2)*2)</f>
        <v>0</v>
      </c>
      <c r="I25" s="430">
        <f>SUM(I12:I23)-((SUM('CP Calc'!M48,'CP Calc'!M55)/2)*2)</f>
        <v>0</v>
      </c>
      <c r="J25" s="430">
        <f>SUM(J12:J23)-((SUM('CP Calc'!N48,'CP Calc'!N55)/2)*2)</f>
        <v>0</v>
      </c>
      <c r="K25" s="382"/>
      <c r="L25" s="383" t="s">
        <v>404</v>
      </c>
      <c r="M25" s="396"/>
      <c r="N25" s="397" t="s">
        <v>375</v>
      </c>
      <c r="O25" s="498"/>
      <c r="P25" s="399"/>
      <c r="Q25" s="399"/>
      <c r="R25" s="399"/>
      <c r="S25" s="399"/>
      <c r="T25" s="400"/>
      <c r="U25" s="398"/>
      <c r="V25" s="398"/>
      <c r="W25" s="399"/>
      <c r="X25" s="399"/>
      <c r="Y25" s="399"/>
      <c r="Z25" s="400"/>
      <c r="AA25" s="390"/>
    </row>
    <row r="26" spans="1:27" ht="15.75" thickBot="1">
      <c r="K26" s="382"/>
      <c r="L26" s="383" t="s">
        <v>405</v>
      </c>
      <c r="M26" s="403"/>
      <c r="N26" s="404" t="s">
        <v>379</v>
      </c>
      <c r="O26" s="405"/>
      <c r="P26" s="407"/>
      <c r="Q26" s="407"/>
      <c r="R26" s="407"/>
      <c r="S26" s="407"/>
      <c r="T26" s="408"/>
      <c r="U26" s="405"/>
      <c r="V26" s="406"/>
      <c r="W26" s="407"/>
      <c r="X26" s="407"/>
      <c r="Y26" s="407"/>
      <c r="Z26" s="408"/>
      <c r="AA26" s="390"/>
    </row>
    <row r="27" spans="1:27">
      <c r="C27" s="351"/>
      <c r="K27" s="382"/>
      <c r="L27" s="383" t="s">
        <v>406</v>
      </c>
      <c r="M27" s="384" t="s">
        <v>407</v>
      </c>
      <c r="N27" s="385" t="s">
        <v>368</v>
      </c>
      <c r="O27" s="499"/>
      <c r="P27" s="416"/>
      <c r="Q27" s="416"/>
      <c r="R27" s="416"/>
      <c r="S27" s="416"/>
      <c r="T27" s="417"/>
      <c r="U27" s="415"/>
      <c r="V27" s="415"/>
      <c r="W27" s="416"/>
      <c r="X27" s="416"/>
      <c r="Y27" s="416"/>
      <c r="Z27" s="417"/>
      <c r="AA27" s="390"/>
    </row>
    <row r="28" spans="1:27" ht="15.75">
      <c r="C28" s="351"/>
      <c r="D28" s="355"/>
      <c r="E28" s="355"/>
      <c r="F28" s="355"/>
      <c r="G28" s="355"/>
      <c r="H28" s="355"/>
      <c r="I28" s="355"/>
      <c r="J28" s="433"/>
      <c r="K28" s="382"/>
      <c r="L28" s="383" t="s">
        <v>408</v>
      </c>
      <c r="M28" s="396"/>
      <c r="N28" s="397" t="s">
        <v>375</v>
      </c>
      <c r="O28" s="498"/>
      <c r="P28" s="399"/>
      <c r="Q28" s="399"/>
      <c r="R28" s="399"/>
      <c r="S28" s="399"/>
      <c r="T28" s="400"/>
      <c r="U28" s="398"/>
      <c r="V28" s="398"/>
      <c r="W28" s="399"/>
      <c r="X28" s="399"/>
      <c r="Y28" s="399"/>
      <c r="Z28" s="400"/>
      <c r="AA28" s="390"/>
    </row>
    <row r="29" spans="1:27" ht="15.75" thickBot="1">
      <c r="C29" s="351"/>
      <c r="J29" s="434"/>
      <c r="K29" s="382"/>
      <c r="L29" s="383" t="s">
        <v>409</v>
      </c>
      <c r="M29" s="403"/>
      <c r="N29" s="421" t="s">
        <v>379</v>
      </c>
      <c r="O29" s="405"/>
      <c r="P29" s="407"/>
      <c r="Q29" s="407"/>
      <c r="R29" s="407"/>
      <c r="S29" s="407"/>
      <c r="T29" s="408"/>
      <c r="U29" s="405"/>
      <c r="V29" s="406"/>
      <c r="W29" s="407"/>
      <c r="X29" s="407"/>
      <c r="Y29" s="407"/>
      <c r="Z29" s="408"/>
      <c r="AA29" s="390"/>
    </row>
    <row r="30" spans="1:27">
      <c r="C30" s="351"/>
      <c r="D30" s="390"/>
      <c r="E30" s="390"/>
      <c r="F30" s="390"/>
      <c r="G30" s="390"/>
      <c r="H30" s="390"/>
      <c r="I30" s="390"/>
      <c r="J30" s="435"/>
      <c r="K30" s="382"/>
      <c r="L30" s="383" t="s">
        <v>410</v>
      </c>
      <c r="M30" s="384" t="s">
        <v>411</v>
      </c>
      <c r="N30" s="422" t="s">
        <v>368</v>
      </c>
      <c r="O30" s="499"/>
      <c r="P30" s="416"/>
      <c r="Q30" s="416"/>
      <c r="R30" s="416"/>
      <c r="S30" s="416"/>
      <c r="T30" s="417"/>
      <c r="U30" s="415"/>
      <c r="V30" s="423">
        <f>'CP Calc'!J127+'CP Calc'!J145+'CP Calc'!J157+'CP Calc'!J186</f>
        <v>2170.936223060623</v>
      </c>
      <c r="W30" s="431">
        <f>'CP Calc'!K127+'CP Calc'!K145+'CP Calc'!K157+'CP Calc'!K186</f>
        <v>1028.7886238324161</v>
      </c>
      <c r="X30" s="431">
        <f>'CP Calc'!L127+'CP Calc'!L145+'CP Calc'!L157+'CP Calc'!L186</f>
        <v>1019.9547031730316</v>
      </c>
      <c r="Y30" s="431">
        <f>'CP Calc'!M127+'CP Calc'!M145+'CP Calc'!M157+'CP Calc'!M186</f>
        <v>1011.2338877009795</v>
      </c>
      <c r="Z30" s="432">
        <f>'CP Calc'!N127+'CP Calc'!N145+'CP Calc'!N157+'CP Calc'!N186</f>
        <v>1002.6226977527995</v>
      </c>
      <c r="AA30" s="390"/>
    </row>
    <row r="31" spans="1:27" ht="15.75">
      <c r="C31" s="390"/>
      <c r="D31" s="436"/>
      <c r="E31" s="437"/>
      <c r="F31" s="437"/>
      <c r="G31" s="437"/>
      <c r="H31" s="437"/>
      <c r="I31" s="437"/>
      <c r="J31" s="437"/>
      <c r="K31" s="382"/>
      <c r="L31" s="383" t="s">
        <v>412</v>
      </c>
      <c r="M31" s="396"/>
      <c r="N31" s="397" t="s">
        <v>375</v>
      </c>
      <c r="O31" s="498"/>
      <c r="P31" s="399"/>
      <c r="Q31" s="399"/>
      <c r="R31" s="399"/>
      <c r="S31" s="399"/>
      <c r="T31" s="400"/>
      <c r="U31" s="398"/>
      <c r="V31" s="398"/>
      <c r="W31" s="399"/>
      <c r="X31" s="399"/>
      <c r="Y31" s="399"/>
      <c r="Z31" s="400"/>
      <c r="AA31" s="390"/>
    </row>
    <row r="32" spans="1:27" ht="15.75" thickBot="1">
      <c r="C32" s="390"/>
      <c r="D32" s="390"/>
      <c r="E32" s="438"/>
      <c r="F32" s="438"/>
      <c r="G32" s="438"/>
      <c r="H32" s="438"/>
      <c r="I32" s="438"/>
      <c r="J32" s="438"/>
      <c r="K32" s="382"/>
      <c r="L32" s="383" t="s">
        <v>413</v>
      </c>
      <c r="M32" s="403"/>
      <c r="N32" s="404" t="s">
        <v>379</v>
      </c>
      <c r="O32" s="405"/>
      <c r="P32" s="407"/>
      <c r="Q32" s="407"/>
      <c r="R32" s="407"/>
      <c r="S32" s="407"/>
      <c r="T32" s="408"/>
      <c r="U32" s="405"/>
      <c r="V32" s="406"/>
      <c r="W32" s="407"/>
      <c r="X32" s="407"/>
      <c r="Y32" s="407"/>
      <c r="Z32" s="408"/>
      <c r="AA32" s="390"/>
    </row>
    <row r="33" spans="1:27">
      <c r="C33" s="439"/>
      <c r="D33" s="390"/>
      <c r="E33" s="440"/>
      <c r="F33" s="440"/>
      <c r="G33" s="440"/>
      <c r="H33" s="440"/>
      <c r="I33" s="440"/>
      <c r="J33" s="441"/>
      <c r="K33" s="382"/>
      <c r="L33" s="383" t="s">
        <v>414</v>
      </c>
      <c r="M33" s="384" t="s">
        <v>415</v>
      </c>
      <c r="N33" s="385" t="s">
        <v>368</v>
      </c>
      <c r="O33" s="499"/>
      <c r="P33" s="416"/>
      <c r="Q33" s="416"/>
      <c r="R33" s="416"/>
      <c r="S33" s="416"/>
      <c r="T33" s="417"/>
      <c r="U33" s="415"/>
      <c r="V33" s="415"/>
      <c r="W33" s="416"/>
      <c r="X33" s="416"/>
      <c r="Y33" s="416"/>
      <c r="Z33" s="417"/>
      <c r="AA33" s="390"/>
    </row>
    <row r="34" spans="1:27">
      <c r="C34" s="390"/>
      <c r="D34" s="442"/>
      <c r="E34" s="436"/>
      <c r="F34" s="436"/>
      <c r="G34" s="436"/>
      <c r="H34" s="436"/>
      <c r="I34" s="436"/>
      <c r="J34" s="436"/>
      <c r="K34" s="382"/>
      <c r="L34" s="383" t="s">
        <v>416</v>
      </c>
      <c r="M34" s="396"/>
      <c r="N34" s="397" t="s">
        <v>375</v>
      </c>
      <c r="O34" s="498"/>
      <c r="P34" s="399"/>
      <c r="Q34" s="399"/>
      <c r="R34" s="399"/>
      <c r="S34" s="399"/>
      <c r="T34" s="400"/>
      <c r="U34" s="398"/>
      <c r="V34" s="398"/>
      <c r="W34" s="399"/>
      <c r="X34" s="399"/>
      <c r="Y34" s="399"/>
      <c r="Z34" s="400"/>
      <c r="AA34" s="390"/>
    </row>
    <row r="35" spans="1:27" ht="15.75" thickBot="1">
      <c r="C35" s="443"/>
      <c r="D35" s="442"/>
      <c r="E35" s="436"/>
      <c r="F35" s="436"/>
      <c r="G35" s="436"/>
      <c r="H35" s="436"/>
      <c r="I35" s="436"/>
      <c r="J35" s="436"/>
      <c r="K35" s="382"/>
      <c r="L35" s="383" t="s">
        <v>417</v>
      </c>
      <c r="M35" s="396"/>
      <c r="N35" s="421" t="s">
        <v>379</v>
      </c>
      <c r="O35" s="405"/>
      <c r="P35" s="407"/>
      <c r="Q35" s="407"/>
      <c r="R35" s="407"/>
      <c r="S35" s="407"/>
      <c r="T35" s="408"/>
      <c r="U35" s="405"/>
      <c r="V35" s="406"/>
      <c r="W35" s="407"/>
      <c r="X35" s="407"/>
      <c r="Y35" s="407"/>
      <c r="Z35" s="408"/>
      <c r="AA35" s="390"/>
    </row>
    <row r="36" spans="1:27">
      <c r="C36" s="444"/>
      <c r="D36" s="442"/>
      <c r="E36" s="436"/>
      <c r="F36" s="436"/>
      <c r="G36" s="436"/>
      <c r="H36" s="436"/>
      <c r="I36" s="436"/>
      <c r="J36" s="436"/>
      <c r="K36" s="382"/>
      <c r="L36" s="383" t="s">
        <v>418</v>
      </c>
      <c r="M36" s="377" t="s">
        <v>419</v>
      </c>
      <c r="N36" s="422" t="s">
        <v>368</v>
      </c>
      <c r="O36" s="499"/>
      <c r="P36" s="416"/>
      <c r="Q36" s="416"/>
      <c r="R36" s="416"/>
      <c r="S36" s="416"/>
      <c r="T36" s="417"/>
      <c r="U36" s="415"/>
      <c r="V36" s="423">
        <f>'CP Exit Fee Vols'!J67</f>
        <v>325802.51136994647</v>
      </c>
      <c r="W36" s="431">
        <f>'CP Exit Fee Vols'!K67</f>
        <v>330643.76682956086</v>
      </c>
      <c r="X36" s="431">
        <f>'CP Exit Fee Vols'!L67</f>
        <v>331785.87762893026</v>
      </c>
      <c r="Y36" s="431">
        <f>'CP Exit Fee Vols'!M67</f>
        <v>329232.05496711697</v>
      </c>
      <c r="Z36" s="432">
        <f>'CP Exit Fee Vols'!N67</f>
        <v>322202.67285084614</v>
      </c>
    </row>
    <row r="37" spans="1:27" s="370" customFormat="1" ht="15.75" thickBot="1">
      <c r="A37" s="353"/>
      <c r="B37" s="352"/>
      <c r="C37" s="444"/>
      <c r="D37" s="442"/>
      <c r="E37" s="436"/>
      <c r="F37" s="436"/>
      <c r="G37" s="436"/>
      <c r="H37" s="436"/>
      <c r="I37" s="436"/>
      <c r="J37" s="436"/>
      <c r="K37" s="382"/>
      <c r="L37" s="383" t="s">
        <v>420</v>
      </c>
      <c r="M37" s="445" t="s">
        <v>421</v>
      </c>
      <c r="N37" s="446" t="s">
        <v>368</v>
      </c>
      <c r="O37" s="500"/>
      <c r="P37" s="501"/>
      <c r="Q37" s="501"/>
      <c r="R37" s="501"/>
      <c r="S37" s="501"/>
      <c r="T37" s="408"/>
      <c r="U37" s="447"/>
      <c r="V37" s="447"/>
      <c r="W37" s="448"/>
      <c r="X37" s="448"/>
      <c r="Y37" s="448"/>
      <c r="Z37" s="449"/>
    </row>
    <row r="38" spans="1:27" s="370" customFormat="1">
      <c r="A38" s="353"/>
      <c r="B38" s="352"/>
      <c r="C38" s="444"/>
      <c r="D38" s="442"/>
      <c r="E38" s="436"/>
      <c r="F38" s="436"/>
      <c r="G38" s="436"/>
      <c r="H38" s="436"/>
      <c r="I38" s="436"/>
      <c r="J38" s="436"/>
      <c r="K38" s="382"/>
      <c r="L38" s="383" t="s">
        <v>422</v>
      </c>
      <c r="M38" s="384" t="s">
        <v>423</v>
      </c>
      <c r="N38" s="385" t="s">
        <v>368</v>
      </c>
      <c r="O38" s="499"/>
      <c r="P38" s="416"/>
      <c r="Q38" s="416"/>
      <c r="R38" s="416"/>
      <c r="S38" s="416"/>
      <c r="T38" s="417"/>
      <c r="U38" s="450"/>
      <c r="V38" s="450"/>
      <c r="W38" s="450"/>
      <c r="X38" s="450"/>
      <c r="Y38" s="450"/>
    </row>
    <row r="39" spans="1:27" s="370" customFormat="1">
      <c r="A39" s="353"/>
      <c r="B39" s="352"/>
      <c r="C39" s="444"/>
      <c r="D39" s="442"/>
      <c r="E39" s="436"/>
      <c r="F39" s="436"/>
      <c r="G39" s="436"/>
      <c r="H39" s="436"/>
      <c r="I39" s="436"/>
      <c r="J39" s="436"/>
      <c r="K39" s="382"/>
      <c r="L39" s="383" t="s">
        <v>424</v>
      </c>
      <c r="M39" s="396"/>
      <c r="N39" s="451" t="s">
        <v>375</v>
      </c>
      <c r="O39" s="502"/>
      <c r="P39" s="503"/>
      <c r="Q39" s="503"/>
      <c r="R39" s="503"/>
      <c r="S39" s="503"/>
      <c r="T39" s="400"/>
      <c r="U39" s="450"/>
      <c r="V39" s="450"/>
      <c r="W39" s="450"/>
      <c r="X39" s="450"/>
      <c r="Y39" s="450"/>
    </row>
    <row r="40" spans="1:27" s="370" customFormat="1">
      <c r="A40" s="353"/>
      <c r="B40" s="352"/>
      <c r="C40" s="444"/>
      <c r="D40" s="442"/>
      <c r="E40" s="436"/>
      <c r="F40" s="436"/>
      <c r="G40" s="436"/>
      <c r="H40" s="436"/>
      <c r="I40" s="436"/>
      <c r="J40" s="436"/>
      <c r="K40" s="382"/>
      <c r="L40" s="383" t="s">
        <v>425</v>
      </c>
      <c r="M40" s="396"/>
      <c r="N40" s="451" t="s">
        <v>379</v>
      </c>
      <c r="O40" s="502"/>
      <c r="P40" s="503"/>
      <c r="Q40" s="503"/>
      <c r="R40" s="503"/>
      <c r="S40" s="503"/>
      <c r="T40" s="400"/>
      <c r="U40" s="450"/>
      <c r="V40" s="450"/>
      <c r="W40" s="450"/>
      <c r="X40" s="450"/>
      <c r="Y40" s="450"/>
    </row>
    <row r="41" spans="1:27" s="370" customFormat="1" ht="15.75" thickBot="1">
      <c r="A41" s="353"/>
      <c r="B41" s="352"/>
      <c r="C41" s="444"/>
      <c r="D41" s="442"/>
      <c r="E41" s="436"/>
      <c r="F41" s="436"/>
      <c r="G41" s="436"/>
      <c r="H41" s="436"/>
      <c r="I41" s="436"/>
      <c r="J41" s="436"/>
      <c r="K41" s="382"/>
      <c r="L41" s="383" t="s">
        <v>426</v>
      </c>
      <c r="M41" s="403"/>
      <c r="N41" s="421" t="s">
        <v>427</v>
      </c>
      <c r="O41" s="405"/>
      <c r="P41" s="407"/>
      <c r="Q41" s="407"/>
      <c r="R41" s="407"/>
      <c r="S41" s="407"/>
      <c r="T41" s="408"/>
      <c r="U41" s="450"/>
      <c r="V41" s="450"/>
      <c r="W41" s="450"/>
      <c r="X41" s="450"/>
      <c r="Y41" s="450"/>
    </row>
    <row r="42" spans="1:27" s="370" customFormat="1">
      <c r="A42" s="353"/>
      <c r="B42" s="352"/>
      <c r="C42" s="444"/>
      <c r="D42" s="442"/>
      <c r="E42" s="436"/>
      <c r="F42" s="436"/>
      <c r="G42" s="436"/>
      <c r="H42" s="436"/>
      <c r="I42" s="436"/>
      <c r="J42" s="436"/>
      <c r="K42" s="382"/>
      <c r="L42" s="383" t="s">
        <v>428</v>
      </c>
      <c r="M42" s="384" t="s">
        <v>429</v>
      </c>
      <c r="N42" s="452" t="s">
        <v>368</v>
      </c>
      <c r="O42" s="499"/>
      <c r="P42" s="416"/>
      <c r="Q42" s="416"/>
      <c r="R42" s="416"/>
      <c r="S42" s="416"/>
      <c r="T42" s="417"/>
      <c r="U42" s="450"/>
      <c r="V42" s="450"/>
      <c r="W42" s="450"/>
      <c r="X42" s="450"/>
      <c r="Y42" s="450"/>
    </row>
    <row r="43" spans="1:27" s="455" customFormat="1" ht="15.75" thickBot="1">
      <c r="A43" s="453"/>
      <c r="B43" s="454"/>
      <c r="C43" s="444"/>
      <c r="D43" s="442"/>
      <c r="E43" s="436"/>
      <c r="F43" s="436"/>
      <c r="G43" s="436"/>
      <c r="H43" s="436"/>
      <c r="I43" s="436"/>
      <c r="J43" s="436"/>
      <c r="K43" s="382"/>
      <c r="L43" s="383" t="s">
        <v>430</v>
      </c>
      <c r="M43" s="403" t="s">
        <v>431</v>
      </c>
      <c r="N43" s="404" t="s">
        <v>368</v>
      </c>
      <c r="O43" s="500"/>
      <c r="P43" s="501"/>
      <c r="Q43" s="501"/>
      <c r="R43" s="501"/>
      <c r="S43" s="501"/>
      <c r="T43" s="408"/>
    </row>
    <row r="44" spans="1:27" s="370" customFormat="1">
      <c r="A44" s="353"/>
      <c r="B44" s="352"/>
      <c r="C44" s="444"/>
      <c r="D44" s="442"/>
      <c r="E44" s="436"/>
      <c r="F44" s="436"/>
      <c r="G44" s="436"/>
      <c r="H44" s="436"/>
      <c r="I44" s="436"/>
      <c r="J44" s="436"/>
      <c r="K44" s="382"/>
      <c r="L44" s="383" t="s">
        <v>432</v>
      </c>
      <c r="M44" s="384" t="s">
        <v>433</v>
      </c>
      <c r="N44" s="456" t="s">
        <v>368</v>
      </c>
      <c r="O44" s="504"/>
      <c r="P44" s="505"/>
      <c r="Q44" s="505"/>
      <c r="R44" s="505"/>
      <c r="S44" s="505"/>
      <c r="T44" s="417"/>
    </row>
    <row r="45" spans="1:27" s="370" customFormat="1" ht="15.75" thickBot="1">
      <c r="A45" s="353"/>
      <c r="B45" s="352"/>
      <c r="C45" s="444"/>
      <c r="D45" s="390"/>
      <c r="E45" s="390"/>
      <c r="F45" s="390"/>
      <c r="G45" s="390"/>
      <c r="H45" s="390"/>
      <c r="I45" s="390"/>
      <c r="J45" s="390"/>
      <c r="K45" s="382"/>
      <c r="L45" s="383" t="s">
        <v>434</v>
      </c>
      <c r="M45" s="403" t="s">
        <v>435</v>
      </c>
      <c r="N45" s="421" t="s">
        <v>368</v>
      </c>
      <c r="O45" s="506"/>
      <c r="P45" s="448"/>
      <c r="Q45" s="448"/>
      <c r="R45" s="448"/>
      <c r="S45" s="448"/>
      <c r="T45" s="449"/>
    </row>
    <row r="46" spans="1:27" s="370" customFormat="1" ht="12.75" customHeight="1">
      <c r="A46" s="353"/>
      <c r="B46" s="352"/>
      <c r="C46" s="444"/>
      <c r="D46" s="390"/>
      <c r="E46" s="390"/>
      <c r="F46" s="390"/>
      <c r="G46" s="390"/>
      <c r="H46" s="390"/>
      <c r="I46" s="390"/>
      <c r="J46" s="390"/>
      <c r="K46" s="352"/>
      <c r="L46" s="353"/>
      <c r="M46" s="349"/>
      <c r="N46" s="349"/>
      <c r="O46" s="349"/>
      <c r="P46" s="349"/>
      <c r="Q46" s="349"/>
      <c r="R46" s="349"/>
      <c r="S46" s="349"/>
      <c r="T46" s="349"/>
    </row>
  </sheetData>
  <mergeCells count="3">
    <mergeCell ref="E10:J10"/>
    <mergeCell ref="O10:T10"/>
    <mergeCell ref="U10:Z10"/>
  </mergeCells>
  <dataValidations count="2">
    <dataValidation type="custom" operator="greaterThanOrEqual" allowBlank="1" showInputMessage="1" showErrorMessage="1" errorTitle="Expenditure" error="Must be a number" promptTitle="Expenditure" prompt="Enter expenditure in $0's" sqref="O12:T45">
      <formula1>ISNUMBER(O12)</formula1>
    </dataValidation>
    <dataValidation type="custom" operator="greaterThanOrEqual" allowBlank="1" showInputMessage="1" showErrorMessage="1" errorTitle="Volume" error="Must be a number" promptTitle="Volume" prompt="Enter volume in 0's" sqref="E12:K23 U12:Z37">
      <formula1>ISNUMBER(E12)</formula1>
    </dataValidation>
  </dataValidations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8" scale="43" fitToHeight="0" orientation="landscape" r:id="rId1"/>
  <rowBreaks count="1" manualBreakCount="1">
    <brk id="36" min="2" max="4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EX9"/>
  <sheetViews>
    <sheetView showGridLines="0" zoomScale="70" zoomScaleNormal="70" zoomScaleSheetLayoutView="85" workbookViewId="0">
      <selection activeCell="P15" sqref="P15"/>
    </sheetView>
  </sheetViews>
  <sheetFormatPr defaultRowHeight="12.75"/>
  <cols>
    <col min="1" max="5" width="1.625" style="177" customWidth="1"/>
    <col min="6" max="6" width="40.75" style="177" customWidth="1"/>
    <col min="7" max="7" width="7" style="177" bestFit="1" customWidth="1"/>
    <col min="8" max="8" width="7.75" style="177" bestFit="1" customWidth="1"/>
    <col min="9" max="9" width="9.625" style="177" bestFit="1" customWidth="1"/>
    <col min="10" max="10" width="10" style="177" bestFit="1" customWidth="1"/>
    <col min="11" max="11" width="9.625" style="177" bestFit="1" customWidth="1"/>
    <col min="12" max="15" width="10" style="177" bestFit="1" customWidth="1"/>
    <col min="16" max="16" width="9.75" style="177" bestFit="1" customWidth="1"/>
    <col min="17" max="18" width="10" style="177" bestFit="1" customWidth="1"/>
    <col min="19" max="16384" width="9" style="177"/>
  </cols>
  <sheetData>
    <row r="1" spans="1:154" s="30" customFormat="1" ht="18">
      <c r="A1" s="70" t="str">
        <f>Title!B12</f>
        <v>CitiPower 2016-20 Price Reset - Metering Volumes Model</v>
      </c>
      <c r="B1" s="25"/>
      <c r="C1" s="25"/>
      <c r="D1" s="25"/>
      <c r="E1" s="25"/>
      <c r="F1" s="26"/>
      <c r="G1" s="26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 s="32" customFormat="1" ht="15.75">
      <c r="A2" s="114" t="str">
        <f ca="1">MID(CELL("Filename",C1),FIND("]",CELL("Filename",C1))+1,255)</f>
        <v>CP Reset RIN 14.3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</row>
    <row r="3" spans="1:154" s="33" customFormat="1">
      <c r="A3" s="160" t="s">
        <v>9</v>
      </c>
      <c r="F3" s="10"/>
      <c r="O3" s="34"/>
    </row>
    <row r="5" spans="1:154" customFormat="1"/>
    <row r="6" spans="1:154" ht="15">
      <c r="B6" s="175"/>
      <c r="C6" s="174" t="s">
        <v>5</v>
      </c>
      <c r="D6" s="349"/>
      <c r="E6" s="349"/>
      <c r="F6" s="349"/>
      <c r="G6" s="269" t="s">
        <v>238</v>
      </c>
      <c r="H6" s="269"/>
      <c r="I6" s="135">
        <v>2011</v>
      </c>
      <c r="J6" s="135">
        <v>2012</v>
      </c>
      <c r="K6" s="135">
        <v>2013</v>
      </c>
      <c r="L6" s="135">
        <v>2014</v>
      </c>
      <c r="M6" s="135">
        <v>2015</v>
      </c>
      <c r="N6" s="135">
        <v>2016</v>
      </c>
      <c r="O6" s="135">
        <v>2017</v>
      </c>
      <c r="P6" s="135">
        <v>2018</v>
      </c>
      <c r="Q6" s="135">
        <v>2019</v>
      </c>
      <c r="R6" s="135">
        <v>2020</v>
      </c>
    </row>
    <row r="7" spans="1:154" ht="15">
      <c r="C7" s="349"/>
      <c r="D7" s="349"/>
      <c r="E7" s="349"/>
      <c r="F7" s="349"/>
      <c r="G7" s="135"/>
      <c r="H7" s="135"/>
      <c r="I7" s="135" t="s">
        <v>320</v>
      </c>
      <c r="J7" s="135" t="s">
        <v>320</v>
      </c>
      <c r="K7" s="135" t="s">
        <v>320</v>
      </c>
      <c r="L7" s="135" t="s">
        <v>320</v>
      </c>
      <c r="M7" s="135" t="s">
        <v>102</v>
      </c>
      <c r="N7" s="135" t="s">
        <v>102</v>
      </c>
      <c r="O7" s="135" t="s">
        <v>102</v>
      </c>
      <c r="P7" s="135" t="s">
        <v>102</v>
      </c>
      <c r="Q7" s="135" t="s">
        <v>102</v>
      </c>
      <c r="R7" s="135" t="s">
        <v>102</v>
      </c>
    </row>
    <row r="8" spans="1:154" ht="15">
      <c r="C8" s="508" t="s">
        <v>437</v>
      </c>
      <c r="D8" s="349"/>
      <c r="E8" s="349"/>
      <c r="F8" s="349"/>
      <c r="G8" s="349"/>
      <c r="H8" s="349"/>
      <c r="I8" s="509">
        <v>305152.5</v>
      </c>
      <c r="J8" s="509">
        <v>311551.5</v>
      </c>
      <c r="K8" s="509">
        <v>317686</v>
      </c>
      <c r="L8" s="510">
        <f>('CP ACS Vols'!I13+'CP ACS Vols'!I17)/2</f>
        <v>321824</v>
      </c>
      <c r="M8" s="510">
        <f>('CP ACS Vols'!J13+'CP ACS Vols'!J17)/2</f>
        <v>327860.10522701661</v>
      </c>
      <c r="N8" s="510">
        <f>('CP ACS Vols'!K13+'CP ACS Vols'!K17)/2</f>
        <v>335262.9583107403</v>
      </c>
      <c r="O8" s="510">
        <f>('CP ACS Vols'!L13+'CP ACS Vols'!L17)/2</f>
        <v>341375.23813040898</v>
      </c>
      <c r="P8" s="510">
        <f>('CP ACS Vols'!M13+'CP ACS Vols'!M17)/2</f>
        <v>346147.42646469071</v>
      </c>
      <c r="Q8" s="510">
        <f>('CP ACS Vols'!N13+'CP ACS Vols'!N17)/2</f>
        <v>350986.32667187392</v>
      </c>
      <c r="R8" s="510">
        <f>('CP ACS Vols'!O13+'CP ACS Vols'!O17)/2</f>
        <v>355892.8713375302</v>
      </c>
    </row>
    <row r="9" spans="1:154">
      <c r="D9" s="175"/>
      <c r="E9" s="175"/>
      <c r="F9" s="175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  <pageSetUpPr fitToPage="1"/>
  </sheetPr>
  <dimension ref="A1:EW252"/>
  <sheetViews>
    <sheetView showGridLines="0" zoomScale="70" zoomScaleNormal="70" zoomScaleSheetLayoutView="85" workbookViewId="0">
      <pane ySplit="6" topLeftCell="A195" activePane="bottomLeft" state="frozen"/>
      <selection activeCell="L444" sqref="L444"/>
      <selection pane="bottomLeft" activeCell="I215" sqref="I215"/>
    </sheetView>
  </sheetViews>
  <sheetFormatPr defaultRowHeight="12.75"/>
  <cols>
    <col min="1" max="5" width="1.625" style="177" customWidth="1"/>
    <col min="6" max="6" width="40.75" style="177" customWidth="1"/>
    <col min="7" max="7" width="7" style="177" bestFit="1" customWidth="1"/>
    <col min="8" max="8" width="7.75" style="177" bestFit="1" customWidth="1"/>
    <col min="9" max="14" width="9.25" style="177" bestFit="1" customWidth="1"/>
    <col min="15" max="15" width="9" style="177"/>
    <col min="16" max="16" width="10.125" style="177" bestFit="1" customWidth="1"/>
    <col min="17" max="16384" width="9" style="177"/>
  </cols>
  <sheetData>
    <row r="1" spans="1:153" s="30" customFormat="1" ht="18">
      <c r="A1" s="70" t="str">
        <f>Title!B12</f>
        <v>CitiPower 2016-20 Price Reset - Metering Volumes Model</v>
      </c>
      <c r="B1" s="25"/>
      <c r="C1" s="25"/>
      <c r="D1" s="25"/>
      <c r="E1" s="25"/>
      <c r="F1" s="26"/>
      <c r="G1" s="26"/>
      <c r="H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</row>
    <row r="2" spans="1:153" s="32" customFormat="1" ht="15.75">
      <c r="A2" s="114" t="str">
        <f ca="1">MID(CELL("Filename",C1),FIND("]",CELL("Filename",C1))+1,255)</f>
        <v>CP Calc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</row>
    <row r="3" spans="1:153" s="33" customFormat="1">
      <c r="A3" s="160" t="s">
        <v>9</v>
      </c>
      <c r="F3" s="10"/>
      <c r="N3" s="34"/>
    </row>
    <row r="5" spans="1:153">
      <c r="B5" s="174" t="s">
        <v>5</v>
      </c>
      <c r="G5" s="269" t="s">
        <v>238</v>
      </c>
      <c r="H5" s="135"/>
      <c r="I5" s="135">
        <v>2015</v>
      </c>
      <c r="J5" s="135">
        <v>2016</v>
      </c>
      <c r="K5" s="135">
        <v>2017</v>
      </c>
      <c r="L5" s="135">
        <v>2018</v>
      </c>
      <c r="M5" s="135">
        <v>2019</v>
      </c>
      <c r="N5" s="135">
        <v>2020</v>
      </c>
      <c r="O5" s="272">
        <f>SUM(O6:O653)</f>
        <v>0</v>
      </c>
    </row>
    <row r="6" spans="1:153">
      <c r="B6" s="175"/>
      <c r="C6" s="175"/>
      <c r="D6" s="175"/>
      <c r="E6" s="175"/>
      <c r="F6" s="175"/>
      <c r="G6" s="135"/>
      <c r="H6" s="135"/>
      <c r="I6" s="135" t="s">
        <v>102</v>
      </c>
      <c r="J6" s="135" t="s">
        <v>102</v>
      </c>
      <c r="K6" s="135" t="s">
        <v>102</v>
      </c>
      <c r="L6" s="135" t="s">
        <v>102</v>
      </c>
      <c r="M6" s="135" t="s">
        <v>102</v>
      </c>
      <c r="N6" s="135" t="s">
        <v>102</v>
      </c>
    </row>
    <row r="7" spans="1:153">
      <c r="D7" s="175"/>
      <c r="E7" s="175"/>
      <c r="F7" s="175"/>
      <c r="G7" s="178"/>
      <c r="H7" s="178"/>
      <c r="I7" s="178"/>
      <c r="J7" s="178"/>
      <c r="K7" s="178"/>
      <c r="L7" s="178"/>
      <c r="M7" s="178"/>
      <c r="N7" s="178"/>
    </row>
    <row r="8" spans="1:153">
      <c r="D8" s="175"/>
      <c r="E8" s="175"/>
      <c r="F8" s="175"/>
      <c r="G8" s="178"/>
      <c r="H8" s="178"/>
      <c r="I8" s="178"/>
      <c r="J8" s="178"/>
      <c r="K8" s="178"/>
      <c r="L8" s="178"/>
      <c r="M8" s="178"/>
      <c r="N8" s="178"/>
    </row>
    <row r="9" spans="1:153">
      <c r="D9" s="175"/>
      <c r="E9" s="175"/>
      <c r="F9" s="175"/>
      <c r="G9" s="178"/>
      <c r="H9" s="178"/>
      <c r="I9" s="178"/>
      <c r="J9" s="178"/>
      <c r="K9" s="178"/>
      <c r="L9" s="178"/>
      <c r="M9" s="178"/>
      <c r="N9" s="178"/>
    </row>
    <row r="10" spans="1:153">
      <c r="B10" s="175" t="s">
        <v>169</v>
      </c>
      <c r="C10" s="175"/>
      <c r="D10" s="175"/>
      <c r="E10" s="175"/>
      <c r="F10" s="175"/>
      <c r="G10" s="178"/>
      <c r="H10" s="178"/>
      <c r="I10" s="178"/>
      <c r="J10" s="178"/>
      <c r="K10" s="178"/>
      <c r="L10" s="178"/>
      <c r="M10" s="178"/>
      <c r="N10" s="178"/>
    </row>
    <row r="11" spans="1:153">
      <c r="C11" s="175"/>
      <c r="D11" s="175"/>
      <c r="E11" s="175"/>
      <c r="F11" s="175"/>
      <c r="G11" s="178"/>
      <c r="H11" s="178"/>
      <c r="I11" s="178"/>
      <c r="J11" s="178"/>
      <c r="K11" s="178"/>
      <c r="L11" s="178"/>
      <c r="M11" s="178"/>
      <c r="N11" s="178"/>
    </row>
    <row r="12" spans="1:153">
      <c r="C12" s="175" t="s">
        <v>162</v>
      </c>
      <c r="D12" s="175"/>
      <c r="E12" s="175"/>
      <c r="F12" s="175"/>
      <c r="G12" s="178"/>
      <c r="H12" s="178"/>
      <c r="I12" s="178"/>
      <c r="J12" s="178"/>
      <c r="K12" s="178"/>
      <c r="L12" s="178"/>
      <c r="M12" s="178"/>
      <c r="N12" s="178"/>
    </row>
    <row r="13" spans="1:153">
      <c r="B13" s="175"/>
      <c r="D13" s="177" t="s">
        <v>128</v>
      </c>
      <c r="F13" s="175"/>
      <c r="G13" s="178" t="s">
        <v>129</v>
      </c>
      <c r="H13" s="178"/>
      <c r="I13" s="302">
        <f>Inputs!J35</f>
        <v>321824</v>
      </c>
      <c r="J13" s="179">
        <f t="shared" ref="J13:N13" si="0">I18</f>
        <v>325457.28101350833</v>
      </c>
      <c r="K13" s="179">
        <f t="shared" si="0"/>
        <v>329131.5805058222</v>
      </c>
      <c r="L13" s="179">
        <f t="shared" si="0"/>
        <v>326061.23976246896</v>
      </c>
      <c r="M13" s="179">
        <f t="shared" si="0"/>
        <v>323026.99921901472</v>
      </c>
      <c r="N13" s="179">
        <f t="shared" si="0"/>
        <v>320028.00196397729</v>
      </c>
      <c r="P13" s="195"/>
    </row>
    <row r="14" spans="1:153">
      <c r="B14" s="175"/>
      <c r="D14" s="177" t="s">
        <v>124</v>
      </c>
      <c r="G14" s="178" t="s">
        <v>129</v>
      </c>
      <c r="H14" s="178"/>
      <c r="I14" s="179">
        <f>I13*Inputs!J113</f>
        <v>6146.8383999999996</v>
      </c>
      <c r="J14" s="179">
        <f>J13*Inputs!J114</f>
        <v>6216.2340673580084</v>
      </c>
      <c r="K14" s="179">
        <f>K13*Inputs!J115</f>
        <v>0</v>
      </c>
      <c r="L14" s="179">
        <f>L13*Inputs!J116</f>
        <v>0</v>
      </c>
      <c r="M14" s="179">
        <f>M13*Inputs!J117</f>
        <v>0</v>
      </c>
      <c r="N14" s="179">
        <f>N13*Inputs!J118</f>
        <v>0</v>
      </c>
      <c r="P14" s="195"/>
    </row>
    <row r="15" spans="1:153">
      <c r="B15" s="175"/>
      <c r="D15" s="177" t="s">
        <v>130</v>
      </c>
      <c r="G15" s="178" t="s">
        <v>129</v>
      </c>
      <c r="H15" s="178"/>
      <c r="I15" s="176">
        <f>(I13*Inputs!$J$151)</f>
        <v>-2513.5573864916983</v>
      </c>
      <c r="J15" s="176">
        <f>(J13*Inputs!$J$151)</f>
        <v>-2541.9345750441489</v>
      </c>
      <c r="K15" s="176">
        <f>(K13*Inputs!$J$151)</f>
        <v>-2570.6321321843507</v>
      </c>
      <c r="L15" s="176">
        <f>(L13*Inputs!$J$151)</f>
        <v>-2546.6517029606075</v>
      </c>
      <c r="M15" s="176">
        <f>(M13*Inputs!$J$151)</f>
        <v>-2522.9532288555315</v>
      </c>
      <c r="N15" s="176">
        <f>(N13*Inputs!$J$151)</f>
        <v>-2499.5300170923701</v>
      </c>
      <c r="P15" s="195"/>
    </row>
    <row r="16" spans="1:153">
      <c r="B16" s="175"/>
      <c r="D16" s="177" t="s">
        <v>270</v>
      </c>
      <c r="G16" s="178" t="s">
        <v>129</v>
      </c>
      <c r="H16" s="178"/>
      <c r="I16" s="176">
        <f>I166</f>
        <v>0</v>
      </c>
      <c r="J16" s="176">
        <f t="shared" ref="J16:N16" si="1">J166</f>
        <v>0</v>
      </c>
      <c r="K16" s="176">
        <f t="shared" si="1"/>
        <v>-499.70861116886641</v>
      </c>
      <c r="L16" s="176">
        <f t="shared" si="1"/>
        <v>-487.58884049365378</v>
      </c>
      <c r="M16" s="176">
        <f t="shared" si="1"/>
        <v>-476.0440261818631</v>
      </c>
      <c r="N16" s="176">
        <f t="shared" si="1"/>
        <v>-465.04171840510827</v>
      </c>
      <c r="P16" s="195"/>
    </row>
    <row r="17" spans="2:17">
      <c r="B17" s="175"/>
      <c r="D17" s="177" t="s">
        <v>131</v>
      </c>
      <c r="G17" s="178" t="s">
        <v>129</v>
      </c>
      <c r="H17" s="178"/>
      <c r="I17" s="180">
        <f>I14+I15+I16</f>
        <v>3633.2810135083014</v>
      </c>
      <c r="J17" s="180">
        <f t="shared" ref="J17:N17" si="2">J14+J15+J16</f>
        <v>3674.2994923138594</v>
      </c>
      <c r="K17" s="180">
        <f t="shared" si="2"/>
        <v>-3070.340743353217</v>
      </c>
      <c r="L17" s="180">
        <f t="shared" si="2"/>
        <v>-3034.2405434542611</v>
      </c>
      <c r="M17" s="180">
        <f t="shared" si="2"/>
        <v>-2998.9972550373946</v>
      </c>
      <c r="N17" s="180">
        <f t="shared" si="2"/>
        <v>-2964.5717354974786</v>
      </c>
    </row>
    <row r="18" spans="2:17">
      <c r="B18" s="175"/>
      <c r="D18" s="177" t="s">
        <v>132</v>
      </c>
      <c r="F18" s="175"/>
      <c r="G18" s="178" t="s">
        <v>129</v>
      </c>
      <c r="H18" s="178"/>
      <c r="I18" s="179">
        <f t="shared" ref="I18:N18" si="3">I13+I17</f>
        <v>325457.28101350833</v>
      </c>
      <c r="J18" s="179">
        <f t="shared" si="3"/>
        <v>329131.5805058222</v>
      </c>
      <c r="K18" s="179">
        <f t="shared" si="3"/>
        <v>326061.23976246896</v>
      </c>
      <c r="L18" s="179">
        <f t="shared" si="3"/>
        <v>323026.99921901472</v>
      </c>
      <c r="M18" s="179">
        <f t="shared" si="3"/>
        <v>320028.00196397729</v>
      </c>
      <c r="N18" s="179">
        <f t="shared" si="3"/>
        <v>317063.43022847979</v>
      </c>
    </row>
    <row r="19" spans="2:17">
      <c r="B19" s="175"/>
      <c r="C19" s="175"/>
      <c r="D19" s="175"/>
      <c r="E19" s="175"/>
      <c r="F19" s="175"/>
      <c r="G19" s="178"/>
      <c r="H19" s="178"/>
      <c r="I19" s="179"/>
      <c r="J19" s="179"/>
      <c r="K19" s="179"/>
      <c r="L19" s="179"/>
      <c r="M19" s="179"/>
      <c r="N19" s="179"/>
    </row>
    <row r="20" spans="2:17">
      <c r="B20" s="175"/>
      <c r="C20" s="181" t="s">
        <v>128</v>
      </c>
      <c r="D20" s="175"/>
      <c r="E20" s="175"/>
      <c r="F20" s="175"/>
    </row>
    <row r="21" spans="2:17">
      <c r="C21" s="181"/>
      <c r="D21" s="177" t="s">
        <v>125</v>
      </c>
      <c r="G21" s="178" t="s">
        <v>129</v>
      </c>
      <c r="H21" s="178"/>
      <c r="I21" s="288">
        <f>Inputs!J32</f>
        <v>257985</v>
      </c>
      <c r="J21" s="182">
        <f t="shared" ref="J21:N23" si="4">I39</f>
        <v>260380.6756665842</v>
      </c>
      <c r="K21" s="182">
        <f t="shared" si="4"/>
        <v>262803.39767810825</v>
      </c>
      <c r="L21" s="182">
        <f t="shared" si="4"/>
        <v>260629.07635534726</v>
      </c>
      <c r="M21" s="182">
        <f t="shared" si="4"/>
        <v>258479.39716969151</v>
      </c>
      <c r="N21" s="182">
        <f t="shared" si="4"/>
        <v>256353.81076467931</v>
      </c>
      <c r="P21" s="182"/>
      <c r="Q21" s="182"/>
    </row>
    <row r="22" spans="2:17">
      <c r="C22" s="181"/>
      <c r="D22" s="177" t="s">
        <v>126</v>
      </c>
      <c r="G22" s="178" t="s">
        <v>129</v>
      </c>
      <c r="H22" s="178"/>
      <c r="I22" s="288">
        <f>Inputs!J33</f>
        <v>61307</v>
      </c>
      <c r="J22" s="182">
        <f t="shared" si="4"/>
        <v>62440.216833599603</v>
      </c>
      <c r="K22" s="182">
        <f t="shared" si="4"/>
        <v>63586.227291061026</v>
      </c>
      <c r="L22" s="182">
        <f t="shared" si="4"/>
        <v>62767.55546383102</v>
      </c>
      <c r="M22" s="182">
        <f t="shared" si="4"/>
        <v>61959.516742853462</v>
      </c>
      <c r="N22" s="182">
        <f t="shared" si="4"/>
        <v>61161.818987831051</v>
      </c>
      <c r="P22" s="182"/>
      <c r="Q22" s="182"/>
    </row>
    <row r="23" spans="2:17">
      <c r="C23" s="181"/>
      <c r="D23" s="177" t="s">
        <v>127</v>
      </c>
      <c r="G23" s="178" t="s">
        <v>129</v>
      </c>
      <c r="H23" s="178"/>
      <c r="I23" s="288">
        <f>Inputs!J34</f>
        <v>2532</v>
      </c>
      <c r="J23" s="182">
        <f t="shared" si="4"/>
        <v>2636.3885133245035</v>
      </c>
      <c r="K23" s="182">
        <f t="shared" si="4"/>
        <v>2741.9555366528921</v>
      </c>
      <c r="L23" s="182">
        <f t="shared" si="4"/>
        <v>2664.6079432906608</v>
      </c>
      <c r="M23" s="182">
        <f t="shared" si="4"/>
        <v>2588.0853064697044</v>
      </c>
      <c r="N23" s="182">
        <f t="shared" si="4"/>
        <v>2512.3722114669281</v>
      </c>
      <c r="P23" s="182"/>
      <c r="Q23" s="182"/>
    </row>
    <row r="24" spans="2:17">
      <c r="C24" s="181"/>
      <c r="D24" s="177" t="s">
        <v>1</v>
      </c>
      <c r="G24" s="178" t="s">
        <v>129</v>
      </c>
      <c r="I24" s="183">
        <f t="shared" ref="I24:N24" si="5">SUM(I21:I23)</f>
        <v>321824</v>
      </c>
      <c r="J24" s="183">
        <f t="shared" si="5"/>
        <v>325457.28101350827</v>
      </c>
      <c r="K24" s="183">
        <f t="shared" si="5"/>
        <v>329131.58050582214</v>
      </c>
      <c r="L24" s="183">
        <f t="shared" si="5"/>
        <v>326061.23976246896</v>
      </c>
      <c r="M24" s="183">
        <f t="shared" si="5"/>
        <v>323026.99921901466</v>
      </c>
      <c r="N24" s="183">
        <f t="shared" si="5"/>
        <v>320028.00196397729</v>
      </c>
    </row>
    <row r="25" spans="2:17">
      <c r="C25" s="181"/>
      <c r="G25" s="178"/>
      <c r="I25" s="289"/>
      <c r="J25" s="289"/>
      <c r="K25" s="289"/>
      <c r="L25" s="289"/>
      <c r="M25" s="289"/>
      <c r="N25" s="289"/>
    </row>
    <row r="26" spans="2:17">
      <c r="C26" s="181"/>
      <c r="D26" s="202" t="s">
        <v>259</v>
      </c>
      <c r="E26" s="220"/>
      <c r="F26" s="175"/>
      <c r="G26" s="178" t="s">
        <v>129</v>
      </c>
      <c r="J26" s="182"/>
      <c r="K26" s="182"/>
      <c r="L26" s="182"/>
      <c r="M26" s="182"/>
      <c r="N26" s="182"/>
      <c r="Q26" s="286"/>
    </row>
    <row r="27" spans="2:17">
      <c r="C27" s="181"/>
      <c r="D27" s="202"/>
      <c r="E27" s="202" t="s">
        <v>125</v>
      </c>
      <c r="F27" s="175"/>
      <c r="G27" s="178" t="s">
        <v>129</v>
      </c>
      <c r="I27" s="288">
        <f>Inputs!J38</f>
        <v>6201</v>
      </c>
      <c r="J27" s="195">
        <f>(I27/I$30)*J$30</f>
        <v>5368.0730215527465</v>
      </c>
      <c r="K27" s="195">
        <f t="shared" ref="K27:N29" si="6">(J27/J$30)*K$30</f>
        <v>4583.616369657384</v>
      </c>
      <c r="L27" s="195">
        <f t="shared" si="6"/>
        <v>4316.8830449192783</v>
      </c>
      <c r="M27" s="195">
        <f t="shared" si="6"/>
        <v>4065.6716707084165</v>
      </c>
      <c r="N27" s="195">
        <f t="shared" si="6"/>
        <v>3829.0789817561758</v>
      </c>
    </row>
    <row r="28" spans="2:17">
      <c r="C28" s="181"/>
      <c r="D28" s="202"/>
      <c r="E28" s="202" t="s">
        <v>126</v>
      </c>
      <c r="F28" s="175"/>
      <c r="G28" s="178" t="s">
        <v>129</v>
      </c>
      <c r="I28" s="288">
        <f>Inputs!J39</f>
        <v>3837</v>
      </c>
      <c r="J28" s="195">
        <f>(I28/I$30)*J$30</f>
        <v>3321.6088024024975</v>
      </c>
      <c r="K28" s="195">
        <f t="shared" si="6"/>
        <v>2836.2096452790488</v>
      </c>
      <c r="L28" s="195">
        <f t="shared" si="6"/>
        <v>2671.162754935538</v>
      </c>
      <c r="M28" s="195">
        <f t="shared" si="6"/>
        <v>2515.7204000174479</v>
      </c>
      <c r="N28" s="195">
        <f t="shared" si="6"/>
        <v>2369.3236660213588</v>
      </c>
    </row>
    <row r="29" spans="2:17">
      <c r="C29" s="181"/>
      <c r="D29" s="202"/>
      <c r="E29" s="202" t="s">
        <v>127</v>
      </c>
      <c r="F29" s="175"/>
      <c r="G29" s="178" t="s">
        <v>129</v>
      </c>
      <c r="I29" s="288">
        <f>Inputs!J40</f>
        <v>131</v>
      </c>
      <c r="J29" s="195">
        <f>(I29/I$30)*J$30</f>
        <v>113.40389708489111</v>
      </c>
      <c r="K29" s="195">
        <f t="shared" si="6"/>
        <v>96.831760107259683</v>
      </c>
      <c r="L29" s="195">
        <f t="shared" si="6"/>
        <v>91.196851940723349</v>
      </c>
      <c r="M29" s="195">
        <f t="shared" si="6"/>
        <v>85.889854678729648</v>
      </c>
      <c r="N29" s="195">
        <f t="shared" si="6"/>
        <v>80.891686278029198</v>
      </c>
    </row>
    <row r="30" spans="2:17">
      <c r="C30" s="181"/>
      <c r="D30" s="202"/>
      <c r="E30" s="202" t="s">
        <v>1</v>
      </c>
      <c r="F30" s="175"/>
      <c r="G30" s="178" t="s">
        <v>129</v>
      </c>
      <c r="I30" s="183">
        <f t="shared" ref="I30" si="7">SUM(I27:I29)</f>
        <v>10169</v>
      </c>
      <c r="J30" s="183">
        <f>(I$30/I$51)*J$51</f>
        <v>8803.0857210401355</v>
      </c>
      <c r="K30" s="183">
        <f>(J$30/J$51)*K$51</f>
        <v>7516.6577750436927</v>
      </c>
      <c r="L30" s="183">
        <f>(K$30/K$51)*L$51</f>
        <v>7079.24265179554</v>
      </c>
      <c r="M30" s="183">
        <f>(L$30/L$51)*M$51</f>
        <v>6667.2819254045944</v>
      </c>
      <c r="N30" s="183">
        <f>(M$30/M$51)*N$51</f>
        <v>6279.2943340555639</v>
      </c>
    </row>
    <row r="31" spans="2:17">
      <c r="C31" s="181"/>
      <c r="E31" s="287"/>
      <c r="F31" s="175"/>
      <c r="G31" s="178"/>
      <c r="I31" s="182"/>
      <c r="J31" s="182"/>
      <c r="K31" s="182"/>
      <c r="L31" s="182"/>
      <c r="M31" s="182"/>
      <c r="N31" s="182"/>
    </row>
    <row r="32" spans="2:17">
      <c r="C32" s="181"/>
      <c r="D32" s="202" t="s">
        <v>260</v>
      </c>
      <c r="E32" s="220"/>
      <c r="F32" s="175"/>
      <c r="G32" s="178"/>
      <c r="I32" s="182"/>
    </row>
    <row r="33" spans="2:16">
      <c r="C33" s="181"/>
      <c r="D33" s="201"/>
      <c r="E33" s="202" t="s">
        <v>125</v>
      </c>
      <c r="F33" s="175"/>
      <c r="G33" s="178" t="s">
        <v>129</v>
      </c>
      <c r="I33" s="288">
        <f>Inputs!J44</f>
        <v>251784</v>
      </c>
      <c r="J33" s="182">
        <f>J21-J27</f>
        <v>255012.60264503144</v>
      </c>
      <c r="K33" s="182">
        <f t="shared" ref="K33:N33" si="8">K21-K27</f>
        <v>258219.78130845085</v>
      </c>
      <c r="L33" s="182">
        <f t="shared" si="8"/>
        <v>256312.19331042797</v>
      </c>
      <c r="M33" s="182">
        <f t="shared" si="8"/>
        <v>254413.72549898308</v>
      </c>
      <c r="N33" s="182">
        <f t="shared" si="8"/>
        <v>252524.73178292313</v>
      </c>
    </row>
    <row r="34" spans="2:16">
      <c r="C34" s="181"/>
      <c r="D34" s="201"/>
      <c r="E34" s="202" t="s">
        <v>126</v>
      </c>
      <c r="F34" s="175"/>
      <c r="G34" s="178" t="s">
        <v>129</v>
      </c>
      <c r="I34" s="288">
        <f>Inputs!J45</f>
        <v>57470</v>
      </c>
      <c r="J34" s="182">
        <f t="shared" ref="J34:N35" si="9">J22-J28</f>
        <v>59118.608031197102</v>
      </c>
      <c r="K34" s="182">
        <f t="shared" si="9"/>
        <v>60750.017645781976</v>
      </c>
      <c r="L34" s="182">
        <f t="shared" si="9"/>
        <v>60096.392708895481</v>
      </c>
      <c r="M34" s="182">
        <f t="shared" si="9"/>
        <v>59443.796342836016</v>
      </c>
      <c r="N34" s="182">
        <f t="shared" si="9"/>
        <v>58792.495321809693</v>
      </c>
    </row>
    <row r="35" spans="2:16">
      <c r="C35" s="181"/>
      <c r="D35" s="201"/>
      <c r="E35" s="202" t="s">
        <v>127</v>
      </c>
      <c r="F35" s="175"/>
      <c r="G35" s="178" t="s">
        <v>129</v>
      </c>
      <c r="I35" s="288">
        <f>Inputs!J46</f>
        <v>2401</v>
      </c>
      <c r="J35" s="182">
        <f t="shared" si="9"/>
        <v>2522.9846162396125</v>
      </c>
      <c r="K35" s="182">
        <f t="shared" si="9"/>
        <v>2645.1237765456326</v>
      </c>
      <c r="L35" s="182">
        <f t="shared" si="9"/>
        <v>2573.4110913499376</v>
      </c>
      <c r="M35" s="182">
        <f t="shared" si="9"/>
        <v>2502.1954517909749</v>
      </c>
      <c r="N35" s="182">
        <f t="shared" si="9"/>
        <v>2431.4805251888988</v>
      </c>
    </row>
    <row r="36" spans="2:16">
      <c r="C36" s="181"/>
      <c r="D36" s="201"/>
      <c r="E36" s="202" t="s">
        <v>1</v>
      </c>
      <c r="F36" s="175"/>
      <c r="G36" s="178" t="s">
        <v>129</v>
      </c>
      <c r="I36" s="183">
        <f t="shared" ref="I36:N36" si="10">SUM(I33:I35)</f>
        <v>311655</v>
      </c>
      <c r="J36" s="183">
        <f t="shared" si="10"/>
        <v>316654.19529246812</v>
      </c>
      <c r="K36" s="183">
        <f t="shared" si="10"/>
        <v>321614.92273077846</v>
      </c>
      <c r="L36" s="183">
        <f t="shared" si="10"/>
        <v>318981.9971106734</v>
      </c>
      <c r="M36" s="183">
        <f t="shared" si="10"/>
        <v>316359.7172936101</v>
      </c>
      <c r="N36" s="183">
        <f t="shared" si="10"/>
        <v>313748.70762992173</v>
      </c>
    </row>
    <row r="37" spans="2:16">
      <c r="C37" s="181"/>
      <c r="E37" s="175"/>
      <c r="F37" s="175"/>
      <c r="G37" s="178"/>
      <c r="I37" s="289"/>
      <c r="J37" s="289"/>
      <c r="K37" s="289"/>
      <c r="L37" s="289"/>
      <c r="M37" s="289"/>
      <c r="N37" s="289"/>
    </row>
    <row r="38" spans="2:16">
      <c r="C38" s="181" t="s">
        <v>132</v>
      </c>
      <c r="D38" s="175"/>
      <c r="E38" s="175"/>
      <c r="F38" s="175"/>
    </row>
    <row r="39" spans="2:16">
      <c r="C39" s="181"/>
      <c r="D39" s="177" t="s">
        <v>125</v>
      </c>
      <c r="G39" s="178" t="s">
        <v>129</v>
      </c>
      <c r="H39" s="178"/>
      <c r="I39" s="182">
        <f t="shared" ref="I39:N41" si="11">I21+I72+I90+I163</f>
        <v>260380.6756665842</v>
      </c>
      <c r="J39" s="182">
        <f t="shared" si="11"/>
        <v>262803.39767810825</v>
      </c>
      <c r="K39" s="182">
        <f t="shared" si="11"/>
        <v>260629.07635534726</v>
      </c>
      <c r="L39" s="182">
        <f t="shared" si="11"/>
        <v>258479.39716969151</v>
      </c>
      <c r="M39" s="182">
        <f t="shared" si="11"/>
        <v>256353.81076467931</v>
      </c>
      <c r="N39" s="182">
        <f t="shared" si="11"/>
        <v>254251.79215959544</v>
      </c>
      <c r="P39" s="182"/>
    </row>
    <row r="40" spans="2:16">
      <c r="D40" s="177" t="s">
        <v>126</v>
      </c>
      <c r="G40" s="178" t="s">
        <v>129</v>
      </c>
      <c r="H40" s="178"/>
      <c r="I40" s="182">
        <f t="shared" si="11"/>
        <v>62440.216833599603</v>
      </c>
      <c r="J40" s="182">
        <f t="shared" si="11"/>
        <v>63586.227291061026</v>
      </c>
      <c r="K40" s="182">
        <f t="shared" si="11"/>
        <v>62767.55546383102</v>
      </c>
      <c r="L40" s="182">
        <f t="shared" si="11"/>
        <v>61959.516742853462</v>
      </c>
      <c r="M40" s="182">
        <f t="shared" si="11"/>
        <v>61161.818987831051</v>
      </c>
      <c r="N40" s="182">
        <f t="shared" si="11"/>
        <v>60374.184212637614</v>
      </c>
      <c r="P40" s="182"/>
    </row>
    <row r="41" spans="2:16">
      <c r="D41" s="177" t="s">
        <v>127</v>
      </c>
      <c r="G41" s="178" t="s">
        <v>129</v>
      </c>
      <c r="H41" s="178"/>
      <c r="I41" s="182">
        <f t="shared" si="11"/>
        <v>2636.3885133245035</v>
      </c>
      <c r="J41" s="182">
        <f t="shared" si="11"/>
        <v>2741.9555366528921</v>
      </c>
      <c r="K41" s="182">
        <f t="shared" si="11"/>
        <v>2664.6079432906608</v>
      </c>
      <c r="L41" s="182">
        <f t="shared" si="11"/>
        <v>2588.0853064697044</v>
      </c>
      <c r="M41" s="182">
        <f t="shared" si="11"/>
        <v>2512.3722114669281</v>
      </c>
      <c r="N41" s="182">
        <f t="shared" si="11"/>
        <v>2437.4538562467483</v>
      </c>
      <c r="P41" s="182"/>
    </row>
    <row r="42" spans="2:16">
      <c r="D42" s="177" t="s">
        <v>1</v>
      </c>
      <c r="G42" s="178" t="s">
        <v>129</v>
      </c>
      <c r="I42" s="183">
        <f t="shared" ref="I42:N42" si="12">SUM(I39:I41)</f>
        <v>325457.28101350827</v>
      </c>
      <c r="J42" s="183">
        <f t="shared" si="12"/>
        <v>329131.58050582214</v>
      </c>
      <c r="K42" s="183">
        <f t="shared" si="12"/>
        <v>326061.23976246896</v>
      </c>
      <c r="L42" s="183">
        <f t="shared" si="12"/>
        <v>323026.99921901466</v>
      </c>
      <c r="M42" s="183">
        <f t="shared" si="12"/>
        <v>320028.00196397729</v>
      </c>
      <c r="N42" s="183">
        <f t="shared" si="12"/>
        <v>317063.43022847979</v>
      </c>
      <c r="O42" s="272">
        <f>I13+SUM(I93:N93,I75:N75,I166:N166)-N42+N18-N42</f>
        <v>0</v>
      </c>
    </row>
    <row r="43" spans="2:16">
      <c r="O43" s="272"/>
    </row>
    <row r="45" spans="2:16">
      <c r="B45" s="181" t="s">
        <v>164</v>
      </c>
    </row>
    <row r="46" spans="2:16">
      <c r="B46" s="181"/>
    </row>
    <row r="47" spans="2:16">
      <c r="C47" s="175" t="s">
        <v>161</v>
      </c>
    </row>
    <row r="48" spans="2:16">
      <c r="D48" s="177" t="s">
        <v>11</v>
      </c>
      <c r="G48" s="177" t="s">
        <v>19</v>
      </c>
      <c r="I48" s="182">
        <f>I66</f>
        <v>335431</v>
      </c>
      <c r="J48" s="182">
        <f t="shared" ref="J48:N48" si="13">I55</f>
        <v>338647.98720008082</v>
      </c>
      <c r="K48" s="182">
        <f t="shared" si="13"/>
        <v>341971.5978066487</v>
      </c>
      <c r="L48" s="182">
        <f t="shared" si="13"/>
        <v>338890.17776212748</v>
      </c>
      <c r="M48" s="182">
        <f t="shared" si="13"/>
        <v>335857.79833957116</v>
      </c>
      <c r="N48" s="182">
        <f t="shared" si="13"/>
        <v>332872.61378156277</v>
      </c>
    </row>
    <row r="49" spans="3:15">
      <c r="D49" s="177" t="s">
        <v>124</v>
      </c>
      <c r="G49" s="177" t="s">
        <v>19</v>
      </c>
      <c r="I49" s="182">
        <f t="shared" ref="I49:N49" si="14">I84</f>
        <v>6146.8383999999996</v>
      </c>
      <c r="J49" s="182">
        <f t="shared" si="14"/>
        <v>6216.2340673580093</v>
      </c>
      <c r="K49" s="182">
        <f t="shared" si="14"/>
        <v>0</v>
      </c>
      <c r="L49" s="182">
        <f t="shared" si="14"/>
        <v>0</v>
      </c>
      <c r="M49" s="182">
        <f t="shared" si="14"/>
        <v>0</v>
      </c>
      <c r="N49" s="182">
        <f t="shared" si="14"/>
        <v>0</v>
      </c>
    </row>
    <row r="50" spans="3:15">
      <c r="D50" s="177" t="s">
        <v>130</v>
      </c>
      <c r="G50" s="177" t="s">
        <v>19</v>
      </c>
      <c r="I50" s="185">
        <f t="shared" ref="I50:M50" si="15">I104</f>
        <v>-2632.6332145022789</v>
      </c>
      <c r="J50" s="185">
        <f>J104</f>
        <v>-2604.2478235678777</v>
      </c>
      <c r="K50" s="185">
        <f t="shared" si="15"/>
        <v>-2579.4939121285829</v>
      </c>
      <c r="L50" s="185">
        <f t="shared" si="15"/>
        <v>-2542.7021045373313</v>
      </c>
      <c r="M50" s="185">
        <f t="shared" si="15"/>
        <v>-2507.1735885896187</v>
      </c>
      <c r="N50" s="185">
        <f>N104</f>
        <v>-2472.8416415423239</v>
      </c>
    </row>
    <row r="51" spans="3:15">
      <c r="D51" s="177" t="s">
        <v>159</v>
      </c>
      <c r="G51" s="177" t="s">
        <v>19</v>
      </c>
      <c r="I51" s="185">
        <f t="shared" ref="I51:N51" si="16">I118+I127</f>
        <v>-3</v>
      </c>
      <c r="J51" s="185">
        <f t="shared" si="16"/>
        <v>-2.5970358111043765</v>
      </c>
      <c r="K51" s="185">
        <f t="shared" si="16"/>
        <v>-2.2175212238303743</v>
      </c>
      <c r="L51" s="185">
        <f t="shared" si="16"/>
        <v>-2.0884775253600765</v>
      </c>
      <c r="M51" s="185">
        <f t="shared" si="16"/>
        <v>-1.9669432369174729</v>
      </c>
      <c r="N51" s="185">
        <f t="shared" si="16"/>
        <v>-1.8524813651457066</v>
      </c>
    </row>
    <row r="52" spans="3:15">
      <c r="D52" s="177" t="s">
        <v>160</v>
      </c>
      <c r="G52" s="177" t="s">
        <v>19</v>
      </c>
      <c r="I52" s="185">
        <f t="shared" ref="I52:N52" si="17">I177+I186</f>
        <v>-184.17253087140506</v>
      </c>
      <c r="J52" s="185">
        <f t="shared" si="17"/>
        <v>-175.73314686567227</v>
      </c>
      <c r="K52" s="185">
        <f t="shared" si="17"/>
        <v>-499.70861116886641</v>
      </c>
      <c r="L52" s="185">
        <f t="shared" si="17"/>
        <v>-487.58884049365389</v>
      </c>
      <c r="M52" s="185">
        <f t="shared" si="17"/>
        <v>-476.0440261818631</v>
      </c>
      <c r="N52" s="185">
        <f t="shared" si="17"/>
        <v>-465.04171840510833</v>
      </c>
    </row>
    <row r="53" spans="3:15">
      <c r="D53" s="177" t="s">
        <v>331</v>
      </c>
      <c r="G53" s="177" t="s">
        <v>19</v>
      </c>
      <c r="I53" s="185">
        <f t="shared" ref="I53:N53" si="18">I148+I157</f>
        <v>-110.0454545454545</v>
      </c>
      <c r="J53" s="185">
        <f t="shared" si="18"/>
        <v>-110.0454545454545</v>
      </c>
      <c r="K53" s="185">
        <f t="shared" si="18"/>
        <v>0</v>
      </c>
      <c r="L53" s="185">
        <f t="shared" si="18"/>
        <v>0</v>
      </c>
      <c r="M53" s="185">
        <f t="shared" si="18"/>
        <v>0</v>
      </c>
      <c r="N53" s="185">
        <f t="shared" si="18"/>
        <v>0</v>
      </c>
    </row>
    <row r="54" spans="3:15">
      <c r="D54" s="177" t="s">
        <v>332</v>
      </c>
      <c r="G54" s="177" t="s">
        <v>19</v>
      </c>
    </row>
    <row r="55" spans="3:15">
      <c r="D55" s="177" t="s">
        <v>17</v>
      </c>
      <c r="G55" s="177" t="s">
        <v>19</v>
      </c>
      <c r="I55" s="182">
        <f>SUM(I48:I54)</f>
        <v>338647.98720008082</v>
      </c>
      <c r="J55" s="182">
        <f>SUM(J48:J54)</f>
        <v>341971.5978066487</v>
      </c>
      <c r="K55" s="182">
        <f t="shared" ref="K55:N55" si="19">SUM(K48:K54)</f>
        <v>338890.17776212748</v>
      </c>
      <c r="L55" s="182">
        <f t="shared" si="19"/>
        <v>335857.79833957116</v>
      </c>
      <c r="M55" s="182">
        <f t="shared" si="19"/>
        <v>332872.61378156277</v>
      </c>
      <c r="N55" s="182">
        <f t="shared" si="19"/>
        <v>329932.87794025021</v>
      </c>
      <c r="O55" s="272">
        <f>I48+SUM(I84:N84,I104:N104,I118:N118,I127:N127,I177:N177,I186:N186,I148:N148,I136:N136,I157:N157,I145:N145)-N55</f>
        <v>0</v>
      </c>
    </row>
    <row r="57" spans="3:15">
      <c r="C57" s="175" t="s">
        <v>165</v>
      </c>
      <c r="I57" s="195"/>
      <c r="J57" s="195"/>
      <c r="K57" s="195"/>
      <c r="L57" s="195"/>
      <c r="M57" s="195"/>
      <c r="N57" s="195"/>
    </row>
    <row r="58" spans="3:15">
      <c r="D58" s="174" t="s">
        <v>139</v>
      </c>
      <c r="E58" s="174"/>
      <c r="F58" s="174"/>
      <c r="G58" s="177" t="s">
        <v>19</v>
      </c>
      <c r="I58" s="303">
        <f>SUM(Inputs!J54:J62)</f>
        <v>12046</v>
      </c>
      <c r="J58" s="304">
        <f>I58+I96+I110+I169+I148</f>
        <v>10427.964460187841</v>
      </c>
      <c r="K58" s="304">
        <f>J58+J96+J110+J169+J148</f>
        <v>8904.0868874201351</v>
      </c>
      <c r="L58" s="304">
        <f>K58+K96+K110+K169+K148</f>
        <v>8385.9334234956132</v>
      </c>
      <c r="M58" s="304">
        <f>L58+L96+L110+L169+L148</f>
        <v>7897.9327439690387</v>
      </c>
      <c r="N58" s="304">
        <f>M58+M96+M110+M169+M148</f>
        <v>7438.3301748485364</v>
      </c>
    </row>
    <row r="59" spans="3:15">
      <c r="D59" s="177" t="s">
        <v>140</v>
      </c>
      <c r="F59" s="174"/>
      <c r="G59" s="177" t="s">
        <v>19</v>
      </c>
      <c r="I59" s="185">
        <f>SUM(I60:I65)</f>
        <v>323385</v>
      </c>
      <c r="J59" s="185">
        <f t="shared" ref="J59:N59" si="20">SUM(J60:J65)</f>
        <v>328220.022739893</v>
      </c>
      <c r="K59" s="185">
        <f t="shared" si="20"/>
        <v>333067.51091922866</v>
      </c>
      <c r="L59" s="185">
        <f t="shared" si="20"/>
        <v>330504.24433863186</v>
      </c>
      <c r="M59" s="185">
        <f t="shared" si="20"/>
        <v>327959.86559560214</v>
      </c>
      <c r="N59" s="185">
        <f t="shared" si="20"/>
        <v>325434.28360671416</v>
      </c>
    </row>
    <row r="60" spans="3:15">
      <c r="F60" s="174" t="s">
        <v>133</v>
      </c>
      <c r="G60" s="177" t="s">
        <v>19</v>
      </c>
      <c r="I60" s="288">
        <f>Inputs!J63</f>
        <v>221153</v>
      </c>
      <c r="J60" s="182">
        <f t="shared" ref="J60:N65" si="21">I60+I78+I98+I112+I121+I171+I180+I130+I151+I139</f>
        <v>224283.73733412565</v>
      </c>
      <c r="K60" s="182">
        <f t="shared" si="21"/>
        <v>227432.61122462567</v>
      </c>
      <c r="L60" s="182">
        <f t="shared" si="21"/>
        <v>225776.90780359175</v>
      </c>
      <c r="M60" s="182">
        <f t="shared" si="21"/>
        <v>224133.6106383914</v>
      </c>
      <c r="N60" s="182">
        <f t="shared" si="21"/>
        <v>222502.64798714785</v>
      </c>
    </row>
    <row r="61" spans="3:15">
      <c r="F61" s="174" t="s">
        <v>134</v>
      </c>
      <c r="G61" s="177" t="s">
        <v>19</v>
      </c>
      <c r="I61" s="288">
        <f>Inputs!J64</f>
        <v>7694</v>
      </c>
      <c r="J61" s="182">
        <f t="shared" si="21"/>
        <v>7671.631324082733</v>
      </c>
      <c r="K61" s="182">
        <f t="shared" si="21"/>
        <v>7647.5531725195196</v>
      </c>
      <c r="L61" s="182">
        <f t="shared" si="21"/>
        <v>7562.0487688252351</v>
      </c>
      <c r="M61" s="182">
        <f t="shared" si="21"/>
        <v>7477.0809150420228</v>
      </c>
      <c r="N61" s="182">
        <f t="shared" si="21"/>
        <v>7392.6521953478978</v>
      </c>
    </row>
    <row r="62" spans="3:15">
      <c r="F62" s="174" t="s">
        <v>135</v>
      </c>
      <c r="G62" s="177" t="s">
        <v>19</v>
      </c>
      <c r="I62" s="288">
        <f>Inputs!J65</f>
        <v>33110</v>
      </c>
      <c r="J62" s="182">
        <f t="shared" si="21"/>
        <v>33045.63916426088</v>
      </c>
      <c r="K62" s="182">
        <f t="shared" si="21"/>
        <v>32978.244806661991</v>
      </c>
      <c r="L62" s="182">
        <f t="shared" si="21"/>
        <v>32797.434217735092</v>
      </c>
      <c r="M62" s="182">
        <f t="shared" si="21"/>
        <v>32617.983418045507</v>
      </c>
      <c r="N62" s="182">
        <f t="shared" si="21"/>
        <v>32439.884593624323</v>
      </c>
    </row>
    <row r="63" spans="3:15">
      <c r="F63" s="174" t="s">
        <v>136</v>
      </c>
      <c r="G63" s="177" t="s">
        <v>19</v>
      </c>
      <c r="I63" s="288">
        <f>Inputs!J66</f>
        <v>57519</v>
      </c>
      <c r="J63" s="182">
        <f t="shared" si="21"/>
        <v>59129.928316920486</v>
      </c>
      <c r="K63" s="182">
        <f t="shared" si="21"/>
        <v>60739.186115338038</v>
      </c>
      <c r="L63" s="182">
        <f t="shared" si="21"/>
        <v>60163.207391265118</v>
      </c>
      <c r="M63" s="182">
        <f t="shared" si="21"/>
        <v>59591.307089383401</v>
      </c>
      <c r="N63" s="182">
        <f t="shared" si="21"/>
        <v>59023.474825883648</v>
      </c>
    </row>
    <row r="64" spans="3:15">
      <c r="F64" s="174" t="s">
        <v>137</v>
      </c>
      <c r="G64" s="177" t="s">
        <v>19</v>
      </c>
      <c r="I64" s="288">
        <f>Inputs!J67</f>
        <v>1495</v>
      </c>
      <c r="J64" s="182">
        <f t="shared" si="21"/>
        <v>1519.249016877724</v>
      </c>
      <c r="K64" s="182">
        <f t="shared" si="21"/>
        <v>1543.1128681247594</v>
      </c>
      <c r="L64" s="182">
        <f t="shared" si="21"/>
        <v>1524.9402322505005</v>
      </c>
      <c r="M64" s="182">
        <f t="shared" si="21"/>
        <v>1506.9118835958975</v>
      </c>
      <c r="N64" s="182">
        <f t="shared" si="21"/>
        <v>1489.0267657264499</v>
      </c>
    </row>
    <row r="65" spans="2:15">
      <c r="F65" s="174" t="s">
        <v>138</v>
      </c>
      <c r="G65" s="177" t="s">
        <v>19</v>
      </c>
      <c r="I65" s="288">
        <f>Inputs!J68</f>
        <v>2414</v>
      </c>
      <c r="J65" s="182">
        <f t="shared" si="21"/>
        <v>2569.8375836255709</v>
      </c>
      <c r="K65" s="182">
        <f t="shared" si="21"/>
        <v>2726.8027319586686</v>
      </c>
      <c r="L65" s="182">
        <f t="shared" si="21"/>
        <v>2679.7059249641725</v>
      </c>
      <c r="M65" s="182">
        <f t="shared" si="21"/>
        <v>2632.9716511438774</v>
      </c>
      <c r="N65" s="182">
        <f t="shared" si="21"/>
        <v>2586.5972389840117</v>
      </c>
    </row>
    <row r="66" spans="2:15">
      <c r="D66" s="174" t="s">
        <v>1</v>
      </c>
      <c r="E66" s="174"/>
      <c r="G66" s="177" t="s">
        <v>19</v>
      </c>
      <c r="I66" s="186">
        <f t="shared" ref="I66:N66" si="22">SUM(I58:I59)</f>
        <v>335431</v>
      </c>
      <c r="J66" s="186">
        <f t="shared" si="22"/>
        <v>338647.98720008082</v>
      </c>
      <c r="K66" s="186">
        <f t="shared" si="22"/>
        <v>341971.59780664882</v>
      </c>
      <c r="L66" s="186">
        <f t="shared" si="22"/>
        <v>338890.17776212748</v>
      </c>
      <c r="M66" s="186">
        <f t="shared" si="22"/>
        <v>335857.79833957116</v>
      </c>
      <c r="N66" s="186">
        <f t="shared" si="22"/>
        <v>332872.61378156272</v>
      </c>
      <c r="O66" s="272">
        <f>N66-N48</f>
        <v>0</v>
      </c>
    </row>
    <row r="69" spans="2:15">
      <c r="B69" s="175" t="s">
        <v>142</v>
      </c>
      <c r="C69" s="175"/>
      <c r="I69" s="182"/>
    </row>
    <row r="70" spans="2:15">
      <c r="C70" s="175"/>
    </row>
    <row r="71" spans="2:15">
      <c r="C71" s="175" t="s">
        <v>129</v>
      </c>
    </row>
    <row r="72" spans="2:15">
      <c r="C72" s="175"/>
      <c r="D72" s="177" t="s">
        <v>125</v>
      </c>
      <c r="G72" s="177" t="s">
        <v>129</v>
      </c>
      <c r="I72" s="182">
        <f>I$14*Inputs!$K89</f>
        <v>4106.3051023609114</v>
      </c>
      <c r="J72" s="182">
        <f>J$14*Inputs!$K89</f>
        <v>4152.6638585881665</v>
      </c>
      <c r="K72" s="182">
        <f>K$14*Inputs!$K89</f>
        <v>0</v>
      </c>
      <c r="L72" s="182">
        <f>L$14*Inputs!$K89</f>
        <v>0</v>
      </c>
      <c r="M72" s="182">
        <f>M$14*Inputs!$K89</f>
        <v>0</v>
      </c>
      <c r="N72" s="182">
        <f>N$14*Inputs!$K89</f>
        <v>0</v>
      </c>
    </row>
    <row r="73" spans="2:15">
      <c r="C73" s="175"/>
      <c r="D73" s="177" t="s">
        <v>126</v>
      </c>
      <c r="G73" s="177" t="s">
        <v>129</v>
      </c>
      <c r="I73" s="182">
        <f>I$14*Inputs!$K90</f>
        <v>1862.6018227058098</v>
      </c>
      <c r="J73" s="182">
        <f>J$14*Inputs!$K90</f>
        <v>1883.6299493780375</v>
      </c>
      <c r="K73" s="182">
        <f>K$14*Inputs!$K90</f>
        <v>0</v>
      </c>
      <c r="L73" s="182">
        <f>L$14*Inputs!$K90</f>
        <v>0</v>
      </c>
      <c r="M73" s="182">
        <f>M$14*Inputs!$K90</f>
        <v>0</v>
      </c>
      <c r="N73" s="182">
        <f>N$14*Inputs!$K90</f>
        <v>0</v>
      </c>
    </row>
    <row r="74" spans="2:15">
      <c r="C74" s="175"/>
      <c r="D74" s="177" t="s">
        <v>127</v>
      </c>
      <c r="G74" s="177" t="s">
        <v>129</v>
      </c>
      <c r="I74" s="182">
        <f>I$14*Inputs!$K91</f>
        <v>177.93147493327857</v>
      </c>
      <c r="J74" s="182">
        <f>J$14*Inputs!$K91</f>
        <v>179.9402593918044</v>
      </c>
      <c r="K74" s="182">
        <f>K$14*Inputs!$K91</f>
        <v>0</v>
      </c>
      <c r="L74" s="182">
        <f>L$14*Inputs!$K91</f>
        <v>0</v>
      </c>
      <c r="M74" s="182">
        <f>M$14*Inputs!$K91</f>
        <v>0</v>
      </c>
      <c r="N74" s="182">
        <f>N$14*Inputs!$K91</f>
        <v>0</v>
      </c>
    </row>
    <row r="75" spans="2:15">
      <c r="C75" s="175"/>
      <c r="D75" s="177" t="s">
        <v>1</v>
      </c>
      <c r="G75" s="177" t="s">
        <v>129</v>
      </c>
      <c r="I75" s="183">
        <f t="shared" ref="I75:N75" si="23">SUM(I72:I74)</f>
        <v>6146.8384000000005</v>
      </c>
      <c r="J75" s="183">
        <f t="shared" si="23"/>
        <v>6216.2340673580084</v>
      </c>
      <c r="K75" s="183">
        <f t="shared" si="23"/>
        <v>0</v>
      </c>
      <c r="L75" s="183">
        <f t="shared" si="23"/>
        <v>0</v>
      </c>
      <c r="M75" s="183">
        <f t="shared" si="23"/>
        <v>0</v>
      </c>
      <c r="N75" s="183">
        <f t="shared" si="23"/>
        <v>0</v>
      </c>
    </row>
    <row r="76" spans="2:15">
      <c r="C76" s="175"/>
    </row>
    <row r="77" spans="2:15">
      <c r="C77" s="175" t="s">
        <v>171</v>
      </c>
    </row>
    <row r="78" spans="2:15">
      <c r="D78" s="174" t="s">
        <v>133</v>
      </c>
      <c r="E78" s="174"/>
      <c r="F78" s="174"/>
      <c r="G78" s="177" t="s">
        <v>19</v>
      </c>
      <c r="I78" s="286">
        <f>I$14*Inputs!$K104*Inputs!$J$120</f>
        <v>4310.2309368274764</v>
      </c>
      <c r="J78" s="286">
        <f>J$14*Inputs!$K104*Inputs!$J$120</f>
        <v>4358.8919447902499</v>
      </c>
      <c r="K78" s="286">
        <f>K$14*Inputs!$K104*Inputs!$J$120</f>
        <v>0</v>
      </c>
      <c r="L78" s="286">
        <f>L$14*Inputs!$K104*Inputs!$J$120</f>
        <v>0</v>
      </c>
      <c r="M78" s="286">
        <f>M$14*Inputs!$K104*Inputs!$J$120</f>
        <v>0</v>
      </c>
      <c r="N78" s="286">
        <f>N$14*Inputs!$K104*Inputs!$J$120</f>
        <v>0</v>
      </c>
    </row>
    <row r="79" spans="2:15">
      <c r="D79" s="174" t="s">
        <v>134</v>
      </c>
      <c r="E79" s="174"/>
      <c r="F79" s="174"/>
      <c r="G79" s="177" t="s">
        <v>19</v>
      </c>
      <c r="I79" s="286">
        <f>I$14*Inputs!$K105*Inputs!$J$120</f>
        <v>7.3220231089934487</v>
      </c>
      <c r="J79" s="286">
        <f>J$14*Inputs!$K105*Inputs!$J$120</f>
        <v>7.4046862029279437</v>
      </c>
      <c r="K79" s="286">
        <f>K$14*Inputs!$K105*Inputs!$J$120</f>
        <v>0</v>
      </c>
      <c r="L79" s="286">
        <f>L$14*Inputs!$K105*Inputs!$J$120</f>
        <v>0</v>
      </c>
      <c r="M79" s="286">
        <f>M$14*Inputs!$K105*Inputs!$J$120</f>
        <v>0</v>
      </c>
      <c r="N79" s="286">
        <f>N$14*Inputs!$K105*Inputs!$J$120</f>
        <v>0</v>
      </c>
    </row>
    <row r="80" spans="2:15">
      <c r="D80" s="174" t="s">
        <v>135</v>
      </c>
      <c r="E80" s="174"/>
      <c r="F80" s="174"/>
      <c r="G80" s="177" t="s">
        <v>19</v>
      </c>
      <c r="I80" s="286">
        <f>I$14*Inputs!$K106*Inputs!$J$120</f>
        <v>18.305057772483622</v>
      </c>
      <c r="J80" s="286">
        <f>J$14*Inputs!$K106*Inputs!$J$120</f>
        <v>18.51171550731986</v>
      </c>
      <c r="K80" s="286">
        <f>K$14*Inputs!$K106*Inputs!$J$120</f>
        <v>0</v>
      </c>
      <c r="L80" s="286">
        <f>L$14*Inputs!$K106*Inputs!$J$120</f>
        <v>0</v>
      </c>
      <c r="M80" s="286">
        <f>M$14*Inputs!$K106*Inputs!$J$120</f>
        <v>0</v>
      </c>
      <c r="N80" s="286">
        <f>N$14*Inputs!$K106*Inputs!$J$120</f>
        <v>0</v>
      </c>
    </row>
    <row r="81" spans="2:14">
      <c r="D81" s="174" t="s">
        <v>136</v>
      </c>
      <c r="E81" s="174"/>
      <c r="F81" s="174"/>
      <c r="G81" s="177" t="s">
        <v>19</v>
      </c>
      <c r="I81" s="286">
        <f>I$14*Inputs!$K107*Inputs!$J$120</f>
        <v>1614.5060955330555</v>
      </c>
      <c r="J81" s="286">
        <f>J$14*Inputs!$K107*Inputs!$J$120</f>
        <v>1632.7333077456117</v>
      </c>
      <c r="K81" s="286">
        <f>K$14*Inputs!$K107*Inputs!$J$120</f>
        <v>0</v>
      </c>
      <c r="L81" s="286">
        <f>L$14*Inputs!$K107*Inputs!$J$120</f>
        <v>0</v>
      </c>
      <c r="M81" s="286">
        <f>M$14*Inputs!$K107*Inputs!$J$120</f>
        <v>0</v>
      </c>
      <c r="N81" s="286">
        <f>N$14*Inputs!$K107*Inputs!$J$120</f>
        <v>0</v>
      </c>
    </row>
    <row r="82" spans="2:14">
      <c r="D82" s="174" t="s">
        <v>137</v>
      </c>
      <c r="E82" s="174"/>
      <c r="F82" s="174"/>
      <c r="G82" s="177" t="s">
        <v>19</v>
      </c>
      <c r="I82" s="286">
        <f>I$14*Inputs!$K108*Inputs!$J$120</f>
        <v>3.6610115544967243</v>
      </c>
      <c r="J82" s="286">
        <f>J$14*Inputs!$K108*Inputs!$J$120</f>
        <v>3.7023431014639718</v>
      </c>
      <c r="K82" s="286">
        <f>K$14*Inputs!$K108*Inputs!$J$120</f>
        <v>0</v>
      </c>
      <c r="L82" s="286">
        <f>L$14*Inputs!$K108*Inputs!$J$120</f>
        <v>0</v>
      </c>
      <c r="M82" s="286">
        <f>M$14*Inputs!$K108*Inputs!$J$120</f>
        <v>0</v>
      </c>
      <c r="N82" s="286">
        <f>N$14*Inputs!$K108*Inputs!$J$120</f>
        <v>0</v>
      </c>
    </row>
    <row r="83" spans="2:14">
      <c r="D83" s="174" t="s">
        <v>138</v>
      </c>
      <c r="E83" s="174"/>
      <c r="F83" s="174"/>
      <c r="G83" s="177" t="s">
        <v>19</v>
      </c>
      <c r="I83" s="286">
        <f>I$14*Inputs!$K109*Inputs!$J$120</f>
        <v>192.81327520349413</v>
      </c>
      <c r="J83" s="286">
        <f>J$14*Inputs!$K109*Inputs!$J$120</f>
        <v>194.99007001043583</v>
      </c>
      <c r="K83" s="286">
        <f>K$14*Inputs!$K109*Inputs!$J$120</f>
        <v>0</v>
      </c>
      <c r="L83" s="286">
        <f>L$14*Inputs!$K109*Inputs!$J$120</f>
        <v>0</v>
      </c>
      <c r="M83" s="286">
        <f>M$14*Inputs!$K109*Inputs!$J$120</f>
        <v>0</v>
      </c>
      <c r="N83" s="286">
        <f>N$14*Inputs!$K109*Inputs!$J$120</f>
        <v>0</v>
      </c>
    </row>
    <row r="84" spans="2:14">
      <c r="D84" s="177" t="s">
        <v>1</v>
      </c>
      <c r="G84" s="177" t="s">
        <v>19</v>
      </c>
      <c r="I84" s="183">
        <f t="shared" ref="I84:N84" si="24">SUM(I78:I83)</f>
        <v>6146.8383999999996</v>
      </c>
      <c r="J84" s="183">
        <f t="shared" si="24"/>
        <v>6216.2340673580093</v>
      </c>
      <c r="K84" s="183">
        <f t="shared" si="24"/>
        <v>0</v>
      </c>
      <c r="L84" s="183">
        <f t="shared" si="24"/>
        <v>0</v>
      </c>
      <c r="M84" s="183">
        <f t="shared" si="24"/>
        <v>0</v>
      </c>
      <c r="N84" s="183">
        <f t="shared" si="24"/>
        <v>0</v>
      </c>
    </row>
    <row r="87" spans="2:14">
      <c r="B87" s="175" t="s">
        <v>163</v>
      </c>
      <c r="C87" s="175"/>
    </row>
    <row r="88" spans="2:14">
      <c r="B88" s="175"/>
      <c r="C88" s="175"/>
    </row>
    <row r="89" spans="2:14">
      <c r="B89" s="175"/>
      <c r="C89" s="175" t="s">
        <v>129</v>
      </c>
    </row>
    <row r="90" spans="2:14">
      <c r="B90" s="175"/>
      <c r="C90" s="175"/>
      <c r="D90" s="177" t="s">
        <v>125</v>
      </c>
      <c r="G90" s="177" t="s">
        <v>129</v>
      </c>
      <c r="I90" s="185">
        <f>I$15*Inputs!$K127</f>
        <v>-1710.6294357767149</v>
      </c>
      <c r="J90" s="185">
        <f>J$15*Inputs!$K127</f>
        <v>-1729.9418470641142</v>
      </c>
      <c r="K90" s="185">
        <f>K$15*Inputs!$K127</f>
        <v>-1749.4722887571252</v>
      </c>
      <c r="L90" s="185">
        <f>L$15*Inputs!$K127</f>
        <v>-1733.1521409327099</v>
      </c>
      <c r="M90" s="185">
        <f>M$15*Inputs!$K127</f>
        <v>-1717.0238808002775</v>
      </c>
      <c r="N90" s="185">
        <f>N$15*Inputs!$K127</f>
        <v>-1701.0829535161702</v>
      </c>
    </row>
    <row r="91" spans="2:14">
      <c r="B91" s="175"/>
      <c r="C91" s="175"/>
      <c r="D91" s="177" t="s">
        <v>126</v>
      </c>
      <c r="G91" s="177" t="s">
        <v>129</v>
      </c>
      <c r="I91" s="185">
        <f>I$15*Inputs!$K128</f>
        <v>-729.3849891062082</v>
      </c>
      <c r="J91" s="185">
        <f>J$15*Inputs!$K128</f>
        <v>-737.6194919166187</v>
      </c>
      <c r="K91" s="185">
        <f>K$15*Inputs!$K128</f>
        <v>-745.94695939938674</v>
      </c>
      <c r="L91" s="185">
        <f>L$15*Inputs!$K128</f>
        <v>-738.98830979698585</v>
      </c>
      <c r="M91" s="185">
        <f>M$15*Inputs!$K128</f>
        <v>-732.11147803262713</v>
      </c>
      <c r="N91" s="185">
        <f>N$15*Inputs!$K128</f>
        <v>-725.31452199393823</v>
      </c>
    </row>
    <row r="92" spans="2:14">
      <c r="B92" s="175"/>
      <c r="C92" s="175"/>
      <c r="D92" s="177" t="s">
        <v>127</v>
      </c>
      <c r="G92" s="177" t="s">
        <v>129</v>
      </c>
      <c r="I92" s="185">
        <f>I$15*Inputs!$K129</f>
        <v>-73.54296160877513</v>
      </c>
      <c r="J92" s="185">
        <f>J$15*Inputs!$K129</f>
        <v>-74.373236063415973</v>
      </c>
      <c r="K92" s="185">
        <f>K$15*Inputs!$K129</f>
        <v>-75.212884027838712</v>
      </c>
      <c r="L92" s="185">
        <f>L$15*Inputs!$K129</f>
        <v>-74.511252230911566</v>
      </c>
      <c r="M92" s="185">
        <f>M$15*Inputs!$K129</f>
        <v>-73.817870022626764</v>
      </c>
      <c r="N92" s="185">
        <f>N$15*Inputs!$K129</f>
        <v>-73.132541582261723</v>
      </c>
    </row>
    <row r="93" spans="2:14">
      <c r="B93" s="175"/>
      <c r="C93" s="175"/>
      <c r="D93" s="177" t="s">
        <v>1</v>
      </c>
      <c r="G93" s="177" t="s">
        <v>129</v>
      </c>
      <c r="I93" s="187">
        <f t="shared" ref="I93:N93" si="25">SUM(I90:I92)</f>
        <v>-2513.5573864916978</v>
      </c>
      <c r="J93" s="187">
        <f t="shared" si="25"/>
        <v>-2541.9345750441489</v>
      </c>
      <c r="K93" s="187">
        <f t="shared" si="25"/>
        <v>-2570.6321321843507</v>
      </c>
      <c r="L93" s="187">
        <f t="shared" si="25"/>
        <v>-2546.6517029606071</v>
      </c>
      <c r="M93" s="187">
        <f t="shared" si="25"/>
        <v>-2522.9532288555315</v>
      </c>
      <c r="N93" s="187">
        <f t="shared" si="25"/>
        <v>-2499.5300170923701</v>
      </c>
    </row>
    <row r="94" spans="2:14">
      <c r="B94" s="175"/>
      <c r="C94" s="175"/>
    </row>
    <row r="95" spans="2:14">
      <c r="B95" s="175"/>
      <c r="C95" s="175" t="s">
        <v>171</v>
      </c>
    </row>
    <row r="96" spans="2:14">
      <c r="C96" s="175"/>
      <c r="D96" s="177" t="s">
        <v>139</v>
      </c>
      <c r="G96" s="177" t="s">
        <v>19</v>
      </c>
      <c r="I96" s="185">
        <f>I58*Inputs!$J$152</f>
        <v>-453.8449335712869</v>
      </c>
      <c r="J96" s="185">
        <f>J58*Inputs!$J$152</f>
        <v>-392.88384839097552</v>
      </c>
      <c r="K96" s="185">
        <f>K58*Inputs!$J$152</f>
        <v>-335.47025750740147</v>
      </c>
      <c r="L96" s="185">
        <f>L58*Inputs!$J$152</f>
        <v>-315.94831458738179</v>
      </c>
      <c r="M96" s="185">
        <f>M58*Inputs!$J$152</f>
        <v>-297.56240756575795</v>
      </c>
      <c r="N96" s="185">
        <f>N58*Inputs!$J$152</f>
        <v>-280.24642736887205</v>
      </c>
    </row>
    <row r="97" spans="2:14">
      <c r="C97" s="175"/>
      <c r="D97" s="177" t="s">
        <v>140</v>
      </c>
      <c r="G97" s="177" t="s">
        <v>19</v>
      </c>
      <c r="I97" s="185">
        <f>I59*Inputs!$J$153</f>
        <v>-2178.7882809309922</v>
      </c>
      <c r="J97" s="185">
        <f>J59*Inputs!$J$153</f>
        <v>-2211.3639751769024</v>
      </c>
      <c r="K97" s="185">
        <f>K59*Inputs!$J$153</f>
        <v>-2244.0236546211813</v>
      </c>
      <c r="L97" s="185">
        <f>L59*Inputs!$J$153</f>
        <v>-2226.7537899499494</v>
      </c>
      <c r="M97" s="185">
        <f>M59*Inputs!$J$153</f>
        <v>-2209.6111810238608</v>
      </c>
      <c r="N97" s="185">
        <f>N59*Inputs!$J$153</f>
        <v>-2192.595214173452</v>
      </c>
    </row>
    <row r="98" spans="2:14">
      <c r="F98" s="174" t="s">
        <v>133</v>
      </c>
      <c r="G98" s="177" t="s">
        <v>19</v>
      </c>
      <c r="I98" s="185">
        <f>I$97*Inputs!$K142</f>
        <v>-1322.5092502434272</v>
      </c>
      <c r="J98" s="185">
        <f>J$97*Inputs!$K142</f>
        <v>-1342.2824688486371</v>
      </c>
      <c r="K98" s="185">
        <f>K$97*Inputs!$K142</f>
        <v>-1362.1066658819477</v>
      </c>
      <c r="L98" s="185">
        <f>L$97*Inputs!$K142</f>
        <v>-1351.6239787947943</v>
      </c>
      <c r="M98" s="185">
        <f>M$97*Inputs!$K142</f>
        <v>-1341.2185350550426</v>
      </c>
      <c r="N98" s="185">
        <f>N$97*Inputs!$K142</f>
        <v>-1330.8899621696196</v>
      </c>
    </row>
    <row r="99" spans="2:14">
      <c r="F99" s="174" t="s">
        <v>134</v>
      </c>
      <c r="G99" s="177" t="s">
        <v>19</v>
      </c>
      <c r="I99" s="185">
        <f>I$97*Inputs!$K143</f>
        <v>-62.976630963972738</v>
      </c>
      <c r="J99" s="185">
        <f>J$97*Inputs!$K143</f>
        <v>-63.918212802316063</v>
      </c>
      <c r="K99" s="185">
        <f>K$97*Inputs!$K143</f>
        <v>-64.862222184854659</v>
      </c>
      <c r="L99" s="185">
        <f>L$97*Inputs!$K143</f>
        <v>-64.363046609275926</v>
      </c>
      <c r="M99" s="185">
        <f>M$97*Inputs!$K143</f>
        <v>-63.867549288335375</v>
      </c>
      <c r="N99" s="185">
        <f>N$97*Inputs!$K143</f>
        <v>-63.375712484267609</v>
      </c>
    </row>
    <row r="100" spans="2:14">
      <c r="F100" s="174" t="s">
        <v>135</v>
      </c>
      <c r="G100" s="177" t="s">
        <v>19</v>
      </c>
      <c r="I100" s="185">
        <f>I$97*Inputs!$K144</f>
        <v>-174.70936331940823</v>
      </c>
      <c r="J100" s="185">
        <f>J$97*Inputs!$K144</f>
        <v>-177.32149358061875</v>
      </c>
      <c r="K100" s="185">
        <f>K$97*Inputs!$K144</f>
        <v>-179.9403583192742</v>
      </c>
      <c r="L100" s="185">
        <f>L$97*Inputs!$K144</f>
        <v>-178.55554865799127</v>
      </c>
      <c r="M100" s="185">
        <f>M$97*Inputs!$K144</f>
        <v>-177.18094318699488</v>
      </c>
      <c r="N100" s="185">
        <f>N$97*Inputs!$K144</f>
        <v>-175.81649269829077</v>
      </c>
    </row>
    <row r="101" spans="2:14">
      <c r="F101" s="174" t="s">
        <v>136</v>
      </c>
      <c r="G101" s="177" t="s">
        <v>19</v>
      </c>
      <c r="I101" s="185">
        <f>I$97*Inputs!$K145</f>
        <v>-557.64790966485532</v>
      </c>
      <c r="J101" s="185">
        <f>J$97*Inputs!$K145</f>
        <v>-565.9854649753471</v>
      </c>
      <c r="K101" s="185">
        <f>K$97*Inputs!$K145</f>
        <v>-574.34451579814856</v>
      </c>
      <c r="L101" s="185">
        <f>L$97*Inputs!$K145</f>
        <v>-569.92439658858848</v>
      </c>
      <c r="M101" s="185">
        <f>M$97*Inputs!$K145</f>
        <v>-565.53684773058262</v>
      </c>
      <c r="N101" s="185">
        <f>N$97*Inputs!$K145</f>
        <v>-561.18171215907932</v>
      </c>
    </row>
    <row r="102" spans="2:14">
      <c r="F102" s="174" t="s">
        <v>137</v>
      </c>
      <c r="G102" s="177" t="s">
        <v>19</v>
      </c>
      <c r="I102" s="185">
        <f>I$97*Inputs!$K146</f>
        <v>-15.236281684832113</v>
      </c>
      <c r="J102" s="185">
        <f>J$97*Inputs!$K146</f>
        <v>-15.464083742495822</v>
      </c>
      <c r="K102" s="185">
        <f>K$97*Inputs!$K146</f>
        <v>-15.69247310923903</v>
      </c>
      <c r="L102" s="185">
        <f>L$97*Inputs!$K146</f>
        <v>-15.57170482482482</v>
      </c>
      <c r="M102" s="185">
        <f>M$97*Inputs!$K146</f>
        <v>-15.451826440726299</v>
      </c>
      <c r="N102" s="185">
        <f>N$97*Inputs!$K146</f>
        <v>-15.332833665548614</v>
      </c>
    </row>
    <row r="103" spans="2:14">
      <c r="F103" s="174" t="s">
        <v>138</v>
      </c>
      <c r="G103" s="177" t="s">
        <v>19</v>
      </c>
      <c r="I103" s="185">
        <f>I$97*Inputs!$K147</f>
        <v>-45.708845054496344</v>
      </c>
      <c r="J103" s="185">
        <f>J$97*Inputs!$K147</f>
        <v>-46.392251227487463</v>
      </c>
      <c r="K103" s="185">
        <f>K$97*Inputs!$K147</f>
        <v>-47.077419327717095</v>
      </c>
      <c r="L103" s="185">
        <f>L$97*Inputs!$K147</f>
        <v>-46.715114474474461</v>
      </c>
      <c r="M103" s="185">
        <f>M$97*Inputs!$K147</f>
        <v>-46.355479322178901</v>
      </c>
      <c r="N103" s="185">
        <f>N$97*Inputs!$K147</f>
        <v>-45.998500996645845</v>
      </c>
    </row>
    <row r="104" spans="2:14">
      <c r="D104" s="174" t="s">
        <v>1</v>
      </c>
      <c r="E104" s="174"/>
      <c r="G104" s="177" t="s">
        <v>19</v>
      </c>
      <c r="I104" s="187">
        <f>SUM(I96:I97)</f>
        <v>-2632.6332145022789</v>
      </c>
      <c r="J104" s="187">
        <f t="shared" ref="J104:N104" si="26">SUM(J96:J97)</f>
        <v>-2604.2478235678777</v>
      </c>
      <c r="K104" s="187">
        <f t="shared" si="26"/>
        <v>-2579.4939121285829</v>
      </c>
      <c r="L104" s="187">
        <f t="shared" si="26"/>
        <v>-2542.7021045373313</v>
      </c>
      <c r="M104" s="187">
        <f t="shared" si="26"/>
        <v>-2507.1735885896187</v>
      </c>
      <c r="N104" s="187">
        <f t="shared" si="26"/>
        <v>-2472.8416415423239</v>
      </c>
    </row>
    <row r="107" spans="2:14">
      <c r="B107" s="175" t="s">
        <v>333</v>
      </c>
      <c r="D107" s="174"/>
      <c r="E107" s="174"/>
      <c r="F107" s="174"/>
    </row>
    <row r="108" spans="2:14">
      <c r="D108" s="174"/>
      <c r="E108" s="174"/>
      <c r="F108" s="174"/>
    </row>
    <row r="109" spans="2:14">
      <c r="C109" s="175" t="s">
        <v>15</v>
      </c>
    </row>
    <row r="110" spans="2:14">
      <c r="C110" s="175"/>
      <c r="D110" s="177" t="s">
        <v>139</v>
      </c>
      <c r="G110" s="177" t="s">
        <v>19</v>
      </c>
      <c r="I110" s="185">
        <f>I58*Inputs!$K160</f>
        <v>-25.000000000000004</v>
      </c>
      <c r="J110" s="185">
        <f>J58*Inputs!$K160</f>
        <v>-21.641965092536612</v>
      </c>
      <c r="K110" s="185">
        <f>K58*Inputs!$K160</f>
        <v>-18.479343531919589</v>
      </c>
      <c r="L110" s="185">
        <f>L58*Inputs!$K160</f>
        <v>-17.403979378000194</v>
      </c>
      <c r="M110" s="185">
        <f>M58*Inputs!$K160</f>
        <v>-16.391193640978415</v>
      </c>
      <c r="N110" s="185">
        <f>N58*Inputs!$K160</f>
        <v>-15.437344709547851</v>
      </c>
    </row>
    <row r="111" spans="2:14">
      <c r="C111" s="175"/>
      <c r="D111" s="177" t="s">
        <v>140</v>
      </c>
      <c r="G111" s="177" t="s">
        <v>19</v>
      </c>
      <c r="I111" s="185">
        <f>SUM(I112:I117)</f>
        <v>-262.42803886433529</v>
      </c>
      <c r="J111" s="185">
        <f t="shared" ref="J111:N111" si="27">SUM(J112:J117)</f>
        <v>-266.60805411554122</v>
      </c>
      <c r="K111" s="185">
        <f t="shared" si="27"/>
        <v>-270.79590589429546</v>
      </c>
      <c r="L111" s="185">
        <f t="shared" si="27"/>
        <v>-268.61661993367164</v>
      </c>
      <c r="M111" s="185">
        <f t="shared" si="27"/>
        <v>-266.45330753192195</v>
      </c>
      <c r="N111" s="185">
        <f t="shared" si="27"/>
        <v>-264.30589648346614</v>
      </c>
    </row>
    <row r="112" spans="2:14">
      <c r="F112" s="174" t="s">
        <v>133</v>
      </c>
      <c r="G112" s="177" t="s">
        <v>19</v>
      </c>
      <c r="I112" s="185">
        <f>I60*Inputs!$K169*(1+Inputs!K$208)</f>
        <v>-152.0028500863732</v>
      </c>
      <c r="J112" s="185">
        <f>J60*Inputs!$K169*(1+Inputs!K$209)</f>
        <v>-154.15466804796048</v>
      </c>
      <c r="K112" s="185">
        <f>K60*Inputs!$K169*(1+Inputs!K$210)</f>
        <v>-156.31895162502508</v>
      </c>
      <c r="L112" s="185">
        <f>L60*Inputs!$K169*(1+Inputs!K$211)</f>
        <v>-155.18095377333455</v>
      </c>
      <c r="M112" s="185">
        <f>M60*Inputs!$K169*(1+Inputs!K$212)</f>
        <v>-154.05148298772772</v>
      </c>
      <c r="N112" s="185">
        <f>N60*Inputs!$K169*(1+Inputs!K$213)</f>
        <v>-152.93048995858749</v>
      </c>
    </row>
    <row r="113" spans="3:14">
      <c r="F113" s="174" t="s">
        <v>134</v>
      </c>
      <c r="G113" s="177" t="s">
        <v>19</v>
      </c>
      <c r="I113" s="185">
        <f>I61*Inputs!$K170*(1+Inputs!K$208)</f>
        <v>-11.067608212370864</v>
      </c>
      <c r="J113" s="185">
        <f>J61*Inputs!$K170*(1+Inputs!K$209)</f>
        <v>-11.035431484884276</v>
      </c>
      <c r="K113" s="185">
        <f>K61*Inputs!$K170*(1+Inputs!K$210)</f>
        <v>-11.000795723514413</v>
      </c>
      <c r="L113" s="185">
        <f>L61*Inputs!$K170*(1+Inputs!K$211)</f>
        <v>-10.877799981310002</v>
      </c>
      <c r="M113" s="185">
        <f>M61*Inputs!$K170*(1+Inputs!K$212)</f>
        <v>-10.755576051453152</v>
      </c>
      <c r="N113" s="185">
        <f>N61*Inputs!$K170*(1+Inputs!K$213)</f>
        <v>-10.63412765121314</v>
      </c>
    </row>
    <row r="114" spans="3:14">
      <c r="F114" s="174" t="s">
        <v>135</v>
      </c>
      <c r="G114" s="177" t="s">
        <v>19</v>
      </c>
      <c r="I114" s="185">
        <f>I62*Inputs!$K171*(1+Inputs!K$208)</f>
        <v>-31.002809073609811</v>
      </c>
      <c r="J114" s="185">
        <f>J62*Inputs!$K171*(1+Inputs!K$209)</f>
        <v>-30.94254429854977</v>
      </c>
      <c r="K114" s="185">
        <f>K62*Inputs!$K171*(1+Inputs!K$210)</f>
        <v>-30.879439061422712</v>
      </c>
      <c r="L114" s="185">
        <f>L62*Inputs!$K171*(1+Inputs!K$211)</f>
        <v>-30.710135643513087</v>
      </c>
      <c r="M114" s="185">
        <f>M62*Inputs!$K171*(1+Inputs!K$212)</f>
        <v>-30.542105474957282</v>
      </c>
      <c r="N114" s="185">
        <f>N62*Inputs!$K171*(1+Inputs!K$213)</f>
        <v>-30.375341239084001</v>
      </c>
    </row>
    <row r="115" spans="3:14">
      <c r="F115" s="174" t="s">
        <v>136</v>
      </c>
      <c r="G115" s="177" t="s">
        <v>19</v>
      </c>
      <c r="I115" s="185">
        <f>I63*Inputs!$K172*(1+Inputs!K$208)</f>
        <v>-59.937154150197621</v>
      </c>
      <c r="J115" s="185">
        <f>J63*Inputs!$K172*(1+Inputs!K$209)</f>
        <v>-61.615807444868629</v>
      </c>
      <c r="K115" s="185">
        <f>K63*Inputs!$K172*(1+Inputs!K$210)</f>
        <v>-63.292719990830143</v>
      </c>
      <c r="L115" s="185">
        <f>L63*Inputs!$K172*(1+Inputs!K$211)</f>
        <v>-62.69252656653569</v>
      </c>
      <c r="M115" s="185">
        <f>M63*Inputs!$K172*(1+Inputs!K$212)</f>
        <v>-62.096583025228838</v>
      </c>
      <c r="N115" s="185">
        <f>N63*Inputs!$K172*(1+Inputs!K$213)</f>
        <v>-61.504878546554998</v>
      </c>
    </row>
    <row r="116" spans="3:14">
      <c r="F116" s="174" t="s">
        <v>137</v>
      </c>
      <c r="G116" s="177" t="s">
        <v>19</v>
      </c>
      <c r="I116" s="185">
        <f>I64*Inputs!$K173*(1+Inputs!K$208)</f>
        <v>-2.0982456140350876</v>
      </c>
      <c r="J116" s="185">
        <f>J64*Inputs!$K173*(1+Inputs!K$209)</f>
        <v>-2.1322793219336473</v>
      </c>
      <c r="K116" s="185">
        <f>K64*Inputs!$K173*(1+Inputs!K$210)</f>
        <v>-2.1657724464908901</v>
      </c>
      <c r="L116" s="185">
        <f>L64*Inputs!$K173*(1+Inputs!K$211)</f>
        <v>-2.1402669926322813</v>
      </c>
      <c r="M116" s="185">
        <f>M64*Inputs!$K173*(1+Inputs!K$212)</f>
        <v>-2.1149640471521365</v>
      </c>
      <c r="N116" s="185">
        <f>N64*Inputs!$K173*(1+Inputs!K$213)</f>
        <v>-2.0898621273353681</v>
      </c>
    </row>
    <row r="117" spans="3:14">
      <c r="F117" s="174" t="s">
        <v>138</v>
      </c>
      <c r="G117" s="177" t="s">
        <v>19</v>
      </c>
      <c r="I117" s="185">
        <f>I65*Inputs!$K174*(1+Inputs!K$208)</f>
        <v>-6.3193717277486918</v>
      </c>
      <c r="J117" s="185">
        <f>J65*Inputs!$K174*(1+Inputs!K$209)</f>
        <v>-6.727323517344427</v>
      </c>
      <c r="K117" s="185">
        <f>K65*Inputs!$K174*(1+Inputs!K$210)</f>
        <v>-7.1382270470122222</v>
      </c>
      <c r="L117" s="185">
        <f>L65*Inputs!$K174*(1+Inputs!K$211)</f>
        <v>-7.0149369763460019</v>
      </c>
      <c r="M117" s="185">
        <f>M65*Inputs!$K174*(1+Inputs!K$212)</f>
        <v>-6.8925959454028209</v>
      </c>
      <c r="N117" s="185">
        <f>N65*Inputs!$K174*(1+Inputs!K$213)</f>
        <v>-6.7711969606911309</v>
      </c>
    </row>
    <row r="118" spans="3:14">
      <c r="D118" s="174" t="s">
        <v>1</v>
      </c>
      <c r="E118" s="174"/>
      <c r="G118" s="177" t="s">
        <v>19</v>
      </c>
      <c r="I118" s="187">
        <f>SUM(I110:I111)</f>
        <v>-287.42803886433529</v>
      </c>
      <c r="J118" s="187">
        <f t="shared" ref="J118:N118" si="28">SUM(J110:J111)</f>
        <v>-288.25001920807784</v>
      </c>
      <c r="K118" s="187">
        <f t="shared" si="28"/>
        <v>-289.27524942621505</v>
      </c>
      <c r="L118" s="187">
        <f t="shared" si="28"/>
        <v>-286.02059931167184</v>
      </c>
      <c r="M118" s="187">
        <f t="shared" si="28"/>
        <v>-282.84450117290038</v>
      </c>
      <c r="N118" s="187">
        <f t="shared" si="28"/>
        <v>-279.743241193014</v>
      </c>
    </row>
    <row r="120" spans="3:14">
      <c r="C120" s="181" t="s">
        <v>16</v>
      </c>
      <c r="J120" s="184"/>
    </row>
    <row r="121" spans="3:14">
      <c r="D121" s="174" t="s">
        <v>133</v>
      </c>
      <c r="E121" s="174"/>
      <c r="G121" s="177" t="s">
        <v>19</v>
      </c>
      <c r="I121" s="188">
        <f>I$110*Inputs!$J$205*Inputs!$K196-I112</f>
        <v>161.0028500863732</v>
      </c>
      <c r="J121" s="188">
        <f>J$110*Inputs!$J$205*Inputs!$K196-J112</f>
        <v>161.94577548127367</v>
      </c>
      <c r="K121" s="188">
        <f>K$110*Inputs!$J$205*Inputs!$K196-K112</f>
        <v>162.97151529651615</v>
      </c>
      <c r="L121" s="188">
        <f>L$110*Inputs!$J$205*Inputs!$K196-L112</f>
        <v>161.44638634941461</v>
      </c>
      <c r="M121" s="188">
        <f>M$110*Inputs!$J$205*Inputs!$K196-M112</f>
        <v>159.95231269847994</v>
      </c>
      <c r="N121" s="188">
        <f>N$110*Inputs!$J$205*Inputs!$K196-N112</f>
        <v>158.48793405402472</v>
      </c>
    </row>
    <row r="122" spans="3:14">
      <c r="D122" s="174" t="s">
        <v>134</v>
      </c>
      <c r="E122" s="174"/>
      <c r="G122" s="177" t="s">
        <v>19</v>
      </c>
      <c r="I122" s="188">
        <f>I$110*Inputs!$J$205*Inputs!$K197-I113</f>
        <v>14.067608212370864</v>
      </c>
      <c r="J122" s="188">
        <f>J$110*Inputs!$J$205*Inputs!$K197-J113</f>
        <v>13.632467295988668</v>
      </c>
      <c r="K122" s="188">
        <f>K$110*Inputs!$J$205*Inputs!$K197-K113</f>
        <v>13.218316947344764</v>
      </c>
      <c r="L122" s="188">
        <f>L$110*Inputs!$J$205*Inputs!$K197-L113</f>
        <v>12.966277506670025</v>
      </c>
      <c r="M122" s="188">
        <f>M$110*Inputs!$J$205*Inputs!$K197-M113</f>
        <v>12.722519288370563</v>
      </c>
      <c r="N122" s="188">
        <f>N$110*Inputs!$J$205*Inputs!$K197-N113</f>
        <v>12.486609016358882</v>
      </c>
    </row>
    <row r="123" spans="3:14">
      <c r="D123" s="174" t="s">
        <v>135</v>
      </c>
      <c r="E123" s="174"/>
      <c r="G123" s="177" t="s">
        <v>19</v>
      </c>
      <c r="I123" s="188">
        <f>I$110*Inputs!$J$205*Inputs!$K198-I114</f>
        <v>32.002809073609811</v>
      </c>
      <c r="J123" s="188">
        <f>J$110*Inputs!$J$205*Inputs!$K198-J114</f>
        <v>31.808222902251234</v>
      </c>
      <c r="K123" s="188">
        <f>K$110*Inputs!$J$205*Inputs!$K198-K114</f>
        <v>31.618612802699495</v>
      </c>
      <c r="L123" s="188">
        <f>L$110*Inputs!$J$205*Inputs!$K198-L114</f>
        <v>31.406294818633096</v>
      </c>
      <c r="M123" s="188">
        <f>M$110*Inputs!$J$205*Inputs!$K198-M114</f>
        <v>31.197753220596418</v>
      </c>
      <c r="N123" s="188">
        <f>N$110*Inputs!$J$205*Inputs!$K198-N114</f>
        <v>30.992835027465915</v>
      </c>
    </row>
    <row r="124" spans="3:14">
      <c r="D124" s="174" t="s">
        <v>136</v>
      </c>
      <c r="E124" s="174"/>
      <c r="G124" s="177" t="s">
        <v>19</v>
      </c>
      <c r="I124" s="188">
        <f>I$110*Inputs!$J$205*Inputs!$K199-I115</f>
        <v>68.937154150197628</v>
      </c>
      <c r="J124" s="188">
        <f>J$110*Inputs!$J$205*Inputs!$K199-J115</f>
        <v>69.406914878181809</v>
      </c>
      <c r="K124" s="188">
        <f>K$110*Inputs!$J$205*Inputs!$K199-K115</f>
        <v>69.945283662321202</v>
      </c>
      <c r="L124" s="188">
        <f>L$110*Inputs!$J$205*Inputs!$K199-L115</f>
        <v>68.957959142615763</v>
      </c>
      <c r="M124" s="188">
        <f>M$110*Inputs!$J$205*Inputs!$K199-M115</f>
        <v>67.997412735981072</v>
      </c>
      <c r="N124" s="188">
        <f>N$110*Inputs!$J$205*Inputs!$K199-N115</f>
        <v>67.062322641992225</v>
      </c>
    </row>
    <row r="125" spans="3:14">
      <c r="D125" s="174" t="s">
        <v>137</v>
      </c>
      <c r="E125" s="174"/>
      <c r="G125" s="177" t="s">
        <v>19</v>
      </c>
      <c r="I125" s="188">
        <f>I$110*Inputs!$J$205*Inputs!$K200-I116</f>
        <v>2.0982456140350876</v>
      </c>
      <c r="J125" s="188">
        <f>J$110*Inputs!$J$205*Inputs!$K200-J116</f>
        <v>2.1322793219336473</v>
      </c>
      <c r="K125" s="188">
        <f>K$110*Inputs!$J$205*Inputs!$K200-K116</f>
        <v>2.1657724464908901</v>
      </c>
      <c r="L125" s="188">
        <f>L$110*Inputs!$J$205*Inputs!$K200-L116</f>
        <v>2.1402669926322813</v>
      </c>
      <c r="M125" s="188">
        <f>M$110*Inputs!$J$205*Inputs!$K200-M116</f>
        <v>2.1149640471521365</v>
      </c>
      <c r="N125" s="188">
        <f>N$110*Inputs!$J$205*Inputs!$K200-N116</f>
        <v>2.0898621273353681</v>
      </c>
    </row>
    <row r="126" spans="3:14">
      <c r="D126" s="174" t="s">
        <v>138</v>
      </c>
      <c r="E126" s="174"/>
      <c r="G126" s="177" t="s">
        <v>19</v>
      </c>
      <c r="I126" s="188">
        <f>I$110*Inputs!$J$205*Inputs!$K201-I117</f>
        <v>6.3193717277486918</v>
      </c>
      <c r="J126" s="188">
        <f>J$110*Inputs!$J$205*Inputs!$K201-J117</f>
        <v>6.727323517344427</v>
      </c>
      <c r="K126" s="188">
        <f>K$110*Inputs!$J$205*Inputs!$K201-K117</f>
        <v>7.1382270470122222</v>
      </c>
      <c r="L126" s="188">
        <f>L$110*Inputs!$J$205*Inputs!$K201-L117</f>
        <v>7.0149369763460019</v>
      </c>
      <c r="M126" s="188">
        <f>M$110*Inputs!$J$205*Inputs!$K201-M117</f>
        <v>6.8925959454028209</v>
      </c>
      <c r="N126" s="188">
        <f>N$110*Inputs!$J$205*Inputs!$K201-N117</f>
        <v>6.7711969606911309</v>
      </c>
    </row>
    <row r="127" spans="3:14">
      <c r="D127" s="174" t="s">
        <v>1</v>
      </c>
      <c r="E127" s="174"/>
      <c r="G127" s="177" t="s">
        <v>19</v>
      </c>
      <c r="I127" s="187">
        <f>SUM(I121:I126)</f>
        <v>284.42803886433529</v>
      </c>
      <c r="J127" s="187">
        <f t="shared" ref="J127:N127" si="29">SUM(J121:J126)</f>
        <v>285.65298339697347</v>
      </c>
      <c r="K127" s="187">
        <f t="shared" si="29"/>
        <v>287.05772820238468</v>
      </c>
      <c r="L127" s="187">
        <f t="shared" si="29"/>
        <v>283.93212178631177</v>
      </c>
      <c r="M127" s="187">
        <f t="shared" si="29"/>
        <v>280.87755793598291</v>
      </c>
      <c r="N127" s="187">
        <f t="shared" si="29"/>
        <v>277.89075982786829</v>
      </c>
    </row>
    <row r="129" spans="3:14">
      <c r="C129" s="175" t="s">
        <v>334</v>
      </c>
      <c r="I129" s="185"/>
      <c r="J129" s="185"/>
      <c r="K129" s="185"/>
      <c r="L129" s="185"/>
      <c r="M129" s="185"/>
      <c r="N129" s="185"/>
    </row>
    <row r="130" spans="3:14">
      <c r="F130" s="174" t="s">
        <v>133</v>
      </c>
      <c r="G130" s="177" t="s">
        <v>19</v>
      </c>
      <c r="I130" s="185">
        <f>I$136*Inputs!$K286</f>
        <v>-405.28509281653419</v>
      </c>
      <c r="J130" s="185">
        <f>J$136*Inputs!$K286</f>
        <v>-411.34462755038885</v>
      </c>
      <c r="K130" s="185">
        <f>K$136*Inputs!$K286</f>
        <v>-417.41978470575822</v>
      </c>
      <c r="L130" s="185">
        <f>L$136*Inputs!$K286</f>
        <v>-414.20734834034022</v>
      </c>
      <c r="M130" s="185">
        <f>M$136*Inputs!$K286</f>
        <v>-411.01858332331955</v>
      </c>
      <c r="N130" s="185">
        <f>N$136*Inputs!$K286</f>
        <v>-407.8533755035931</v>
      </c>
    </row>
    <row r="131" spans="3:14">
      <c r="F131" s="174" t="s">
        <v>134</v>
      </c>
      <c r="G131" s="177" t="s">
        <v>19</v>
      </c>
      <c r="I131" s="185">
        <f>I$136*Inputs!$K287</f>
        <v>-23.362298583409238</v>
      </c>
      <c r="J131" s="185">
        <f>J$136*Inputs!$K287</f>
        <v>-23.711595071826924</v>
      </c>
      <c r="K131" s="185">
        <f>K$136*Inputs!$K287</f>
        <v>-24.061792100833177</v>
      </c>
      <c r="L131" s="185">
        <f>L$136*Inputs!$K287</f>
        <v>-23.876614064731388</v>
      </c>
      <c r="M131" s="185">
        <f>M$136*Inputs!$K287</f>
        <v>-23.692800542446992</v>
      </c>
      <c r="N131" s="185">
        <f>N$136*Inputs!$K287</f>
        <v>-23.510344953841205</v>
      </c>
    </row>
    <row r="132" spans="3:14">
      <c r="F132" s="174" t="s">
        <v>135</v>
      </c>
      <c r="G132" s="177" t="s">
        <v>19</v>
      </c>
      <c r="I132" s="185">
        <f>I$136*Inputs!$K288</f>
        <v>-2.0315042246442814</v>
      </c>
      <c r="J132" s="185">
        <f>J$136*Inputs!$K288</f>
        <v>-2.061877832332776</v>
      </c>
      <c r="K132" s="185">
        <f>K$136*Inputs!$K288</f>
        <v>-2.0923297478985372</v>
      </c>
      <c r="L132" s="185">
        <f>L$136*Inputs!$K288</f>
        <v>-2.0762273099766424</v>
      </c>
      <c r="M132" s="185">
        <f>M$136*Inputs!$K288</f>
        <v>-2.0602435254301734</v>
      </c>
      <c r="N132" s="185">
        <f>N$136*Inputs!$K288</f>
        <v>-2.0443778220731486</v>
      </c>
    </row>
    <row r="133" spans="3:14">
      <c r="F133" s="174" t="s">
        <v>136</v>
      </c>
      <c r="G133" s="177" t="s">
        <v>19</v>
      </c>
      <c r="I133" s="185">
        <f>I$136*Inputs!$K289</f>
        <v>-208.22918302603887</v>
      </c>
      <c r="J133" s="185">
        <f>J$136*Inputs!$K289</f>
        <v>-211.34247781410957</v>
      </c>
      <c r="K133" s="185">
        <f>K$136*Inputs!$K289</f>
        <v>-214.46379915960006</v>
      </c>
      <c r="L133" s="185">
        <f>L$136*Inputs!$K289</f>
        <v>-212.81329927260586</v>
      </c>
      <c r="M133" s="185">
        <f>M$136*Inputs!$K289</f>
        <v>-211.17496135659275</v>
      </c>
      <c r="N133" s="185">
        <f>N$136*Inputs!$K289</f>
        <v>-209.54872676249772</v>
      </c>
    </row>
    <row r="134" spans="3:14">
      <c r="F134" s="174" t="s">
        <v>137</v>
      </c>
      <c r="G134" s="177" t="s">
        <v>19</v>
      </c>
      <c r="I134" s="185">
        <f>I$136*Inputs!$K290</f>
        <v>-6.0945126739328455</v>
      </c>
      <c r="J134" s="185">
        <f>J$136*Inputs!$K290</f>
        <v>-6.1856334969983289</v>
      </c>
      <c r="K134" s="185">
        <f>K$136*Inputs!$K290</f>
        <v>-6.2769892436956125</v>
      </c>
      <c r="L134" s="185">
        <f>L$136*Inputs!$K290</f>
        <v>-6.2286819299299285</v>
      </c>
      <c r="M134" s="185">
        <f>M$136*Inputs!$K290</f>
        <v>-6.1807305762905207</v>
      </c>
      <c r="N134" s="185">
        <f>N$136*Inputs!$K290</f>
        <v>-6.1331334662194461</v>
      </c>
    </row>
    <row r="135" spans="3:14">
      <c r="F135" s="174" t="s">
        <v>138</v>
      </c>
      <c r="G135" s="177" t="s">
        <v>19</v>
      </c>
      <c r="I135" s="185">
        <f>I$136*Inputs!$K291</f>
        <v>-75.165656311838418</v>
      </c>
      <c r="J135" s="185">
        <f>J$136*Inputs!$K291</f>
        <v>-76.289479796312719</v>
      </c>
      <c r="K135" s="185">
        <f>K$136*Inputs!$K291</f>
        <v>-77.416200672245878</v>
      </c>
      <c r="L135" s="185">
        <f>L$136*Inputs!$K291</f>
        <v>-76.82041046913578</v>
      </c>
      <c r="M135" s="185">
        <f>M$136*Inputs!$K291</f>
        <v>-76.229010440916412</v>
      </c>
      <c r="N135" s="185">
        <f>N$136*Inputs!$K291</f>
        <v>-75.641979416706491</v>
      </c>
    </row>
    <row r="136" spans="3:14">
      <c r="D136" s="174" t="s">
        <v>1</v>
      </c>
      <c r="E136" s="174"/>
      <c r="G136" s="177" t="s">
        <v>19</v>
      </c>
      <c r="I136" s="187">
        <f>I$59*Inputs!$J$296</f>
        <v>-720.16824763639784</v>
      </c>
      <c r="J136" s="187">
        <f>J$59*Inputs!$J$296</f>
        <v>-730.93569156196918</v>
      </c>
      <c r="K136" s="187">
        <f>K$59*Inputs!$J$296</f>
        <v>-741.73089563003145</v>
      </c>
      <c r="L136" s="187">
        <f>L$59*Inputs!$J$296</f>
        <v>-736.02258138671982</v>
      </c>
      <c r="M136" s="187">
        <f>M$59*Inputs!$J$296</f>
        <v>-730.35632976499642</v>
      </c>
      <c r="N136" s="187">
        <f>N$59*Inputs!$J$296</f>
        <v>-724.73193792493112</v>
      </c>
    </row>
    <row r="138" spans="3:14">
      <c r="C138" s="181" t="s">
        <v>335</v>
      </c>
    </row>
    <row r="139" spans="3:14">
      <c r="D139" s="174" t="s">
        <v>133</v>
      </c>
      <c r="E139" s="174"/>
      <c r="G139" s="177" t="s">
        <v>19</v>
      </c>
      <c r="I139" s="185">
        <f t="shared" ref="I139:N144" si="30">-I130</f>
        <v>405.28509281653419</v>
      </c>
      <c r="J139" s="185">
        <f t="shared" si="30"/>
        <v>411.34462755038885</v>
      </c>
      <c r="K139" s="185">
        <f t="shared" si="30"/>
        <v>417.41978470575822</v>
      </c>
      <c r="L139" s="185">
        <f t="shared" si="30"/>
        <v>414.20734834034022</v>
      </c>
      <c r="M139" s="185">
        <f t="shared" si="30"/>
        <v>411.01858332331955</v>
      </c>
      <c r="N139" s="185">
        <f t="shared" si="30"/>
        <v>407.8533755035931</v>
      </c>
    </row>
    <row r="140" spans="3:14">
      <c r="D140" s="174" t="s">
        <v>134</v>
      </c>
      <c r="E140" s="174"/>
      <c r="G140" s="177" t="s">
        <v>19</v>
      </c>
      <c r="I140" s="185">
        <f t="shared" si="30"/>
        <v>23.362298583409238</v>
      </c>
      <c r="J140" s="185">
        <f t="shared" si="30"/>
        <v>23.711595071826924</v>
      </c>
      <c r="K140" s="185">
        <f t="shared" si="30"/>
        <v>24.061792100833177</v>
      </c>
      <c r="L140" s="185">
        <f t="shared" si="30"/>
        <v>23.876614064731388</v>
      </c>
      <c r="M140" s="185">
        <f t="shared" si="30"/>
        <v>23.692800542446992</v>
      </c>
      <c r="N140" s="185">
        <f t="shared" si="30"/>
        <v>23.510344953841205</v>
      </c>
    </row>
    <row r="141" spans="3:14">
      <c r="D141" s="174" t="s">
        <v>135</v>
      </c>
      <c r="E141" s="174"/>
      <c r="G141" s="177" t="s">
        <v>19</v>
      </c>
      <c r="I141" s="185">
        <f t="shared" si="30"/>
        <v>2.0315042246442814</v>
      </c>
      <c r="J141" s="185">
        <f t="shared" si="30"/>
        <v>2.061877832332776</v>
      </c>
      <c r="K141" s="185">
        <f t="shared" si="30"/>
        <v>2.0923297478985372</v>
      </c>
      <c r="L141" s="185">
        <f t="shared" si="30"/>
        <v>2.0762273099766424</v>
      </c>
      <c r="M141" s="185">
        <f t="shared" si="30"/>
        <v>2.0602435254301734</v>
      </c>
      <c r="N141" s="185">
        <f t="shared" si="30"/>
        <v>2.0443778220731486</v>
      </c>
    </row>
    <row r="142" spans="3:14">
      <c r="D142" s="174" t="s">
        <v>136</v>
      </c>
      <c r="E142" s="174"/>
      <c r="G142" s="177" t="s">
        <v>19</v>
      </c>
      <c r="I142" s="185">
        <f t="shared" si="30"/>
        <v>208.22918302603887</v>
      </c>
      <c r="J142" s="185">
        <f t="shared" si="30"/>
        <v>211.34247781410957</v>
      </c>
      <c r="K142" s="185">
        <f t="shared" si="30"/>
        <v>214.46379915960006</v>
      </c>
      <c r="L142" s="185">
        <f t="shared" si="30"/>
        <v>212.81329927260586</v>
      </c>
      <c r="M142" s="185">
        <f t="shared" si="30"/>
        <v>211.17496135659275</v>
      </c>
      <c r="N142" s="185">
        <f t="shared" si="30"/>
        <v>209.54872676249772</v>
      </c>
    </row>
    <row r="143" spans="3:14">
      <c r="D143" s="174" t="s">
        <v>137</v>
      </c>
      <c r="E143" s="174"/>
      <c r="G143" s="177" t="s">
        <v>19</v>
      </c>
      <c r="I143" s="185">
        <f t="shared" si="30"/>
        <v>6.0945126739328455</v>
      </c>
      <c r="J143" s="185">
        <f t="shared" si="30"/>
        <v>6.1856334969983289</v>
      </c>
      <c r="K143" s="185">
        <f t="shared" si="30"/>
        <v>6.2769892436956125</v>
      </c>
      <c r="L143" s="185">
        <f t="shared" si="30"/>
        <v>6.2286819299299285</v>
      </c>
      <c r="M143" s="185">
        <f t="shared" si="30"/>
        <v>6.1807305762905207</v>
      </c>
      <c r="N143" s="185">
        <f t="shared" si="30"/>
        <v>6.1331334662194461</v>
      </c>
    </row>
    <row r="144" spans="3:14">
      <c r="D144" s="174" t="s">
        <v>138</v>
      </c>
      <c r="E144" s="174"/>
      <c r="G144" s="177" t="s">
        <v>19</v>
      </c>
      <c r="I144" s="185">
        <f t="shared" si="30"/>
        <v>75.165656311838418</v>
      </c>
      <c r="J144" s="185">
        <f t="shared" si="30"/>
        <v>76.289479796312719</v>
      </c>
      <c r="K144" s="185">
        <f t="shared" si="30"/>
        <v>77.416200672245878</v>
      </c>
      <c r="L144" s="185">
        <f t="shared" si="30"/>
        <v>76.82041046913578</v>
      </c>
      <c r="M144" s="185">
        <f t="shared" si="30"/>
        <v>76.229010440916412</v>
      </c>
      <c r="N144" s="185">
        <f t="shared" si="30"/>
        <v>75.641979416706491</v>
      </c>
    </row>
    <row r="145" spans="2:14">
      <c r="D145" s="174" t="s">
        <v>1</v>
      </c>
      <c r="E145" s="174"/>
      <c r="G145" s="177" t="s">
        <v>19</v>
      </c>
      <c r="I145" s="187">
        <f>SUM(I139:I144)</f>
        <v>720.16824763639784</v>
      </c>
      <c r="J145" s="187">
        <f t="shared" ref="J145:N145" si="31">SUM(J139:J144)</f>
        <v>730.93569156196918</v>
      </c>
      <c r="K145" s="187">
        <f t="shared" si="31"/>
        <v>741.73089563003145</v>
      </c>
      <c r="L145" s="187">
        <f t="shared" si="31"/>
        <v>736.02258138671982</v>
      </c>
      <c r="M145" s="187">
        <f t="shared" si="31"/>
        <v>730.35632976499653</v>
      </c>
      <c r="N145" s="187">
        <f t="shared" si="31"/>
        <v>724.73193792493112</v>
      </c>
    </row>
    <row r="147" spans="2:14">
      <c r="C147" s="175" t="s">
        <v>336</v>
      </c>
    </row>
    <row r="148" spans="2:14">
      <c r="C148" s="175"/>
      <c r="D148" s="177" t="s">
        <v>139</v>
      </c>
      <c r="G148" s="177" t="s">
        <v>19</v>
      </c>
      <c r="I148" s="185">
        <f>Inputs!J299</f>
        <v>-917.0454545454545</v>
      </c>
      <c r="J148" s="185">
        <f>Inputs!J300</f>
        <v>-917.0454545454545</v>
      </c>
      <c r="K148" s="185">
        <f>Inputs!J301</f>
        <v>0</v>
      </c>
      <c r="L148" s="185">
        <f>Inputs!J302</f>
        <v>0</v>
      </c>
      <c r="M148" s="185">
        <f>Inputs!J303</f>
        <v>0</v>
      </c>
      <c r="N148" s="185">
        <f>Inputs!J304</f>
        <v>0</v>
      </c>
    </row>
    <row r="149" spans="2:14">
      <c r="C149" s="175"/>
      <c r="I149" s="185"/>
      <c r="J149" s="185"/>
      <c r="K149" s="185"/>
      <c r="L149" s="185"/>
      <c r="M149" s="185"/>
      <c r="N149" s="185"/>
    </row>
    <row r="150" spans="2:14">
      <c r="C150" s="181" t="s">
        <v>337</v>
      </c>
    </row>
    <row r="151" spans="2:14">
      <c r="D151" s="174" t="s">
        <v>133</v>
      </c>
      <c r="E151" s="174"/>
      <c r="G151" s="177" t="s">
        <v>19</v>
      </c>
      <c r="I151" s="188">
        <f>I$148*Inputs!$J$333*Inputs!$K325</f>
        <v>312.41210374639769</v>
      </c>
      <c r="J151" s="188">
        <f>J$148*Inputs!$J$333*Inputs!$K325</f>
        <v>312.41210374639769</v>
      </c>
      <c r="K151" s="188">
        <f>K$148*Inputs!$J$333*Inputs!$K325</f>
        <v>0</v>
      </c>
      <c r="L151" s="188">
        <f>L$148*Inputs!$J$333*Inputs!$K325</f>
        <v>0</v>
      </c>
      <c r="M151" s="188">
        <f>M$148*Inputs!$J$333*Inputs!$K325</f>
        <v>0</v>
      </c>
      <c r="N151" s="188">
        <f>N$148*Inputs!$J$333*Inputs!$K325</f>
        <v>0</v>
      </c>
    </row>
    <row r="152" spans="2:14">
      <c r="D152" s="174" t="s">
        <v>134</v>
      </c>
      <c r="E152" s="174"/>
      <c r="G152" s="177" t="s">
        <v>19</v>
      </c>
      <c r="I152" s="188">
        <f>I$148*Inputs!$J$333*Inputs!$K326</f>
        <v>49.613832853025933</v>
      </c>
      <c r="J152" s="188">
        <f>J$148*Inputs!$J$333*Inputs!$K326</f>
        <v>49.613832853025933</v>
      </c>
      <c r="K152" s="188">
        <f>K$148*Inputs!$J$333*Inputs!$K326</f>
        <v>0</v>
      </c>
      <c r="L152" s="188">
        <f>L$148*Inputs!$J$333*Inputs!$K326</f>
        <v>0</v>
      </c>
      <c r="M152" s="188">
        <f>M$148*Inputs!$J$333*Inputs!$K326</f>
        <v>0</v>
      </c>
      <c r="N152" s="188">
        <f>N$148*Inputs!$J$333*Inputs!$K326</f>
        <v>0</v>
      </c>
    </row>
    <row r="153" spans="2:14">
      <c r="D153" s="174" t="s">
        <v>135</v>
      </c>
      <c r="E153" s="174"/>
      <c r="G153" s="177" t="s">
        <v>19</v>
      </c>
      <c r="I153" s="188">
        <f>I$148*Inputs!$J$333*Inputs!$K327</f>
        <v>81.785302593659949</v>
      </c>
      <c r="J153" s="188">
        <f>J$148*Inputs!$J$333*Inputs!$K327</f>
        <v>81.785302593659949</v>
      </c>
      <c r="K153" s="188">
        <f>K$148*Inputs!$J$333*Inputs!$K327</f>
        <v>0</v>
      </c>
      <c r="L153" s="188">
        <f>L$148*Inputs!$J$333*Inputs!$K327</f>
        <v>0</v>
      </c>
      <c r="M153" s="188">
        <f>M$148*Inputs!$J$333*Inputs!$K327</f>
        <v>0</v>
      </c>
      <c r="N153" s="188">
        <f>N$148*Inputs!$J$333*Inputs!$K327</f>
        <v>0</v>
      </c>
    </row>
    <row r="154" spans="2:14">
      <c r="D154" s="174" t="s">
        <v>136</v>
      </c>
      <c r="E154" s="174"/>
      <c r="G154" s="177" t="s">
        <v>19</v>
      </c>
      <c r="I154" s="188">
        <f>I$148*Inputs!$J$333*Inputs!$K328</f>
        <v>327.1412103746398</v>
      </c>
      <c r="J154" s="188">
        <f>J$148*Inputs!$J$333*Inputs!$K328</f>
        <v>327.1412103746398</v>
      </c>
      <c r="K154" s="188">
        <f>K$148*Inputs!$J$333*Inputs!$K328</f>
        <v>0</v>
      </c>
      <c r="L154" s="188">
        <f>L$148*Inputs!$J$333*Inputs!$K328</f>
        <v>0</v>
      </c>
      <c r="M154" s="188">
        <f>M$148*Inputs!$J$333*Inputs!$K328</f>
        <v>0</v>
      </c>
      <c r="N154" s="188">
        <f>N$148*Inputs!$J$333*Inputs!$K328</f>
        <v>0</v>
      </c>
    </row>
    <row r="155" spans="2:14">
      <c r="D155" s="174" t="s">
        <v>137</v>
      </c>
      <c r="E155" s="174"/>
      <c r="G155" s="177" t="s">
        <v>19</v>
      </c>
      <c r="I155" s="188">
        <f>I$148*Inputs!$J$333*Inputs!$K329</f>
        <v>35.272334293948127</v>
      </c>
      <c r="J155" s="188">
        <f>J$148*Inputs!$J$333*Inputs!$K329</f>
        <v>35.272334293948127</v>
      </c>
      <c r="K155" s="188">
        <f>K$148*Inputs!$J$333*Inputs!$K329</f>
        <v>0</v>
      </c>
      <c r="L155" s="188">
        <f>L$148*Inputs!$J$333*Inputs!$K329</f>
        <v>0</v>
      </c>
      <c r="M155" s="188">
        <f>M$148*Inputs!$J$333*Inputs!$K329</f>
        <v>0</v>
      </c>
      <c r="N155" s="188">
        <f>N$148*Inputs!$J$333*Inputs!$K329</f>
        <v>0</v>
      </c>
    </row>
    <row r="156" spans="2:14">
      <c r="D156" s="174" t="s">
        <v>138</v>
      </c>
      <c r="E156" s="174"/>
      <c r="G156" s="177" t="s">
        <v>19</v>
      </c>
      <c r="I156" s="188">
        <f>I$148*Inputs!$J$333*Inputs!$K330</f>
        <v>0.7752161383285302</v>
      </c>
      <c r="J156" s="188">
        <f>J$148*Inputs!$J$333*Inputs!$K330</f>
        <v>0.7752161383285302</v>
      </c>
      <c r="K156" s="188">
        <f>K$148*Inputs!$J$333*Inputs!$K330</f>
        <v>0</v>
      </c>
      <c r="L156" s="188">
        <f>L$148*Inputs!$J$333*Inputs!$K330</f>
        <v>0</v>
      </c>
      <c r="M156" s="188">
        <f>M$148*Inputs!$J$333*Inputs!$K330</f>
        <v>0</v>
      </c>
      <c r="N156" s="188">
        <f>N$148*Inputs!$J$333*Inputs!$K330</f>
        <v>0</v>
      </c>
    </row>
    <row r="157" spans="2:14">
      <c r="D157" s="174" t="s">
        <v>1</v>
      </c>
      <c r="E157" s="174"/>
      <c r="G157" s="177" t="s">
        <v>19</v>
      </c>
      <c r="I157" s="187">
        <f>SUM(I151:I156)</f>
        <v>807</v>
      </c>
      <c r="J157" s="187">
        <f t="shared" ref="J157:N157" si="32">SUM(J151:J156)</f>
        <v>807</v>
      </c>
      <c r="K157" s="187">
        <f t="shared" si="32"/>
        <v>0</v>
      </c>
      <c r="L157" s="187">
        <f t="shared" si="32"/>
        <v>0</v>
      </c>
      <c r="M157" s="187">
        <f t="shared" si="32"/>
        <v>0</v>
      </c>
      <c r="N157" s="187">
        <f t="shared" si="32"/>
        <v>0</v>
      </c>
    </row>
    <row r="160" spans="2:14">
      <c r="B160" s="175" t="s">
        <v>170</v>
      </c>
    </row>
    <row r="161" spans="2:14">
      <c r="B161" s="175"/>
    </row>
    <row r="162" spans="2:14">
      <c r="B162" s="175"/>
      <c r="C162" s="175" t="s">
        <v>129</v>
      </c>
    </row>
    <row r="163" spans="2:14">
      <c r="B163" s="175"/>
      <c r="C163" s="175"/>
      <c r="D163" s="177" t="s">
        <v>125</v>
      </c>
      <c r="G163" s="177" t="s">
        <v>129</v>
      </c>
      <c r="I163" s="185">
        <f>(SUM(I171:I173)+(I$169*I27/I$30))*(1-Inputs!$K263)</f>
        <v>0</v>
      </c>
      <c r="J163" s="185">
        <f>(SUM(J171:J173)+(J$169*J27/J$30))*(1-Inputs!$K264)</f>
        <v>0</v>
      </c>
      <c r="K163" s="185">
        <f>(SUM(K171:K173)+(K$169*K27/K$30))*(1-Inputs!$K265)</f>
        <v>-424.84903400385184</v>
      </c>
      <c r="L163" s="185">
        <f>(SUM(L171:L173)+(L$169*L27/L$30))*(1-Inputs!$K266)</f>
        <v>-416.52704472303503</v>
      </c>
      <c r="M163" s="185">
        <f>(SUM(M171:M173)+(M$169*M27/M$30))*(1-Inputs!$K267)</f>
        <v>-408.56252421192681</v>
      </c>
      <c r="N163" s="185">
        <f>(SUM(N171:N173)+(N$169*N27/N$30))*(1-Inputs!$K268)</f>
        <v>-400.93565156769262</v>
      </c>
    </row>
    <row r="164" spans="2:14">
      <c r="B164" s="175"/>
      <c r="C164" s="175"/>
      <c r="D164" s="177" t="s">
        <v>126</v>
      </c>
      <c r="G164" s="177" t="s">
        <v>129</v>
      </c>
      <c r="I164" s="185">
        <f>(SUM(I174:I175)+I$169*I28/I$30)*(1-Inputs!$K263)</f>
        <v>0</v>
      </c>
      <c r="J164" s="185">
        <f>(SUM(J174:J175)+J$169*J28/J$30)*(1-Inputs!$K264)</f>
        <v>0</v>
      </c>
      <c r="K164" s="185">
        <f>(SUM(K174:K175)+K$169*K28/K$30)*(1-Inputs!$K265)</f>
        <v>-72.724867830621875</v>
      </c>
      <c r="L164" s="185">
        <f>(SUM(L174:L175)+L$169*L28/L$30)*(1-Inputs!$K266)</f>
        <v>-69.050411180573647</v>
      </c>
      <c r="M164" s="185">
        <f>(SUM(M174:M175)+M$169*M28/M$30)*(1-Inputs!$K267)</f>
        <v>-65.586276989786626</v>
      </c>
      <c r="N164" s="185">
        <f>(SUM(N174:N175)+N$169*N28/N$30)*(1-Inputs!$K268)</f>
        <v>-62.320253199497245</v>
      </c>
    </row>
    <row r="165" spans="2:14">
      <c r="B165" s="175"/>
      <c r="C165" s="175"/>
      <c r="D165" s="177" t="s">
        <v>127</v>
      </c>
      <c r="G165" s="177" t="s">
        <v>129</v>
      </c>
      <c r="I165" s="185">
        <f>(I176+I$169*I29/I$30)*(1-Inputs!$K263)</f>
        <v>0</v>
      </c>
      <c r="J165" s="185">
        <f>(J176+J$169*J29/J$30)*(1-Inputs!$K264)</f>
        <v>0</v>
      </c>
      <c r="K165" s="185">
        <f>(K176+K$169*K29/K$30)*(1-Inputs!$K265)</f>
        <v>-2.1347093343926917</v>
      </c>
      <c r="L165" s="185">
        <f>(L176+L$169*L29/L$30)*(1-Inputs!$K266)</f>
        <v>-2.0113845900451337</v>
      </c>
      <c r="M165" s="185">
        <f>(M176+M$169*M29/M$30)*(1-Inputs!$K267)</f>
        <v>-1.8952249801496273</v>
      </c>
      <c r="N165" s="185">
        <f>(N176+N$169*N29/N$30)*(1-Inputs!$K268)</f>
        <v>-1.7858136379183869</v>
      </c>
    </row>
    <row r="166" spans="2:14">
      <c r="B166" s="175"/>
      <c r="C166" s="175"/>
      <c r="D166" s="177" t="s">
        <v>1</v>
      </c>
      <c r="G166" s="177" t="s">
        <v>129</v>
      </c>
      <c r="I166" s="187">
        <f>SUM(I163:I165)</f>
        <v>0</v>
      </c>
      <c r="J166" s="187">
        <f t="shared" ref="J166:N166" si="33">SUM(J163:J165)</f>
        <v>0</v>
      </c>
      <c r="K166" s="187">
        <f t="shared" si="33"/>
        <v>-499.70861116886641</v>
      </c>
      <c r="L166" s="187">
        <f t="shared" si="33"/>
        <v>-487.58884049365378</v>
      </c>
      <c r="M166" s="187">
        <f t="shared" si="33"/>
        <v>-476.0440261818631</v>
      </c>
      <c r="N166" s="187">
        <f t="shared" si="33"/>
        <v>-465.04171840510827</v>
      </c>
    </row>
    <row r="167" spans="2:14">
      <c r="B167" s="175"/>
    </row>
    <row r="168" spans="2:14">
      <c r="C168" s="181" t="s">
        <v>155</v>
      </c>
    </row>
    <row r="169" spans="2:14">
      <c r="C169" s="175"/>
      <c r="D169" s="177" t="s">
        <v>139</v>
      </c>
      <c r="G169" s="177" t="s">
        <v>19</v>
      </c>
      <c r="I169" s="185">
        <f>I58*Inputs!$J$238*Inputs!$L$263</f>
        <v>-222.14515169541937</v>
      </c>
      <c r="J169" s="185">
        <f>J58*Inputs!$J$238*Inputs!$L$264</f>
        <v>-192.30630473874066</v>
      </c>
      <c r="K169" s="185">
        <f>K58*Inputs!$J$238*Inputs!$L$265</f>
        <v>-164.20386288520177</v>
      </c>
      <c r="L169" s="185">
        <f>L58*Inputs!$J$238*Inputs!$L$266</f>
        <v>-154.64838556119213</v>
      </c>
      <c r="M169" s="185">
        <f>M58*Inputs!$J$238*Inputs!$L$267</f>
        <v>-145.64896791376572</v>
      </c>
      <c r="N169" s="185">
        <f>N58*Inputs!$J$238*Inputs!$L$268</f>
        <v>-137.17325129107948</v>
      </c>
    </row>
    <row r="170" spans="2:14">
      <c r="C170" s="175"/>
      <c r="D170" s="177" t="s">
        <v>140</v>
      </c>
      <c r="G170" s="177" t="s">
        <v>19</v>
      </c>
      <c r="I170" s="185">
        <f>SUM(I171:I176)</f>
        <v>-326.05589722649739</v>
      </c>
      <c r="J170" s="185">
        <f t="shared" ref="J170:N170" si="34">SUM(J171:J176)</f>
        <v>-330.77439022861199</v>
      </c>
      <c r="K170" s="185">
        <f t="shared" si="34"/>
        <v>-335.50474828366464</v>
      </c>
      <c r="L170" s="185">
        <f t="shared" si="34"/>
        <v>-332.94045493246176</v>
      </c>
      <c r="M170" s="185">
        <f t="shared" si="34"/>
        <v>-330.39505826809739</v>
      </c>
      <c r="N170" s="185">
        <f t="shared" si="34"/>
        <v>-327.86846711402882</v>
      </c>
    </row>
    <row r="171" spans="2:14">
      <c r="F171" s="174" t="s">
        <v>133</v>
      </c>
      <c r="G171" s="177" t="s">
        <v>19</v>
      </c>
      <c r="I171" s="185">
        <f>I59*Inputs!$J$239*Inputs!$K229*Inputs!$L$263</f>
        <v>-291.52085623645445</v>
      </c>
      <c r="J171" s="185">
        <f>J59*Inputs!$J$239*Inputs!$K229*Inputs!$L$264</f>
        <v>-295.87946893975339</v>
      </c>
      <c r="K171" s="185">
        <f>K59*Inputs!$J$239*Inputs!$K229*Inputs!$L$265</f>
        <v>-300.24931882344009</v>
      </c>
      <c r="L171" s="185">
        <f>L59*Inputs!$J$239*Inputs!$K229*Inputs!$L$266</f>
        <v>-297.93861898164823</v>
      </c>
      <c r="M171" s="185">
        <f>M59*Inputs!$J$239*Inputs!$K229*Inputs!$L$267</f>
        <v>-295.64494589922987</v>
      </c>
      <c r="N171" s="185">
        <f>N59*Inputs!$J$239*Inputs!$K229*Inputs!$L$268</f>
        <v>-293.36821746749683</v>
      </c>
    </row>
    <row r="172" spans="2:14">
      <c r="F172" s="174" t="s">
        <v>134</v>
      </c>
      <c r="G172" s="177" t="s">
        <v>19</v>
      </c>
      <c r="I172" s="185">
        <f>I60*Inputs!$J$239*Inputs!$K230*Inputs!$L$263</f>
        <v>-22.228526557150488</v>
      </c>
      <c r="J172" s="185">
        <f>J60*Inputs!$J$239*Inputs!$K230*Inputs!$L$264</f>
        <v>-22.543203174583098</v>
      </c>
      <c r="K172" s="185">
        <f>K60*Inputs!$J$239*Inputs!$K230*Inputs!$L$265</f>
        <v>-22.859702733260114</v>
      </c>
      <c r="L172" s="185">
        <f>L60*Inputs!$J$239*Inputs!$K230*Inputs!$L$266</f>
        <v>-22.693284699296218</v>
      </c>
      <c r="M172" s="185">
        <f>M60*Inputs!$J$239*Inputs!$K230*Inputs!$L$267</f>
        <v>-22.528113642706678</v>
      </c>
      <c r="N172" s="185">
        <f>N60*Inputs!$J$239*Inputs!$K230*Inputs!$L$268</f>
        <v>-22.364182352573209</v>
      </c>
    </row>
    <row r="173" spans="2:14">
      <c r="F173" s="174" t="s">
        <v>135</v>
      </c>
      <c r="G173" s="177" t="s">
        <v>19</v>
      </c>
      <c r="I173" s="185">
        <f>I61*Inputs!$J$239*Inputs!$K231*Inputs!$L$263</f>
        <v>-1.6191789427395797</v>
      </c>
      <c r="J173" s="185">
        <f>J61*Inputs!$J$239*Inputs!$K231*Inputs!$L$264</f>
        <v>-1.61447152279908</v>
      </c>
      <c r="K173" s="185">
        <f>K61*Inputs!$J$239*Inputs!$K231*Inputs!$L$265</f>
        <v>-1.6094043488984762</v>
      </c>
      <c r="L173" s="185">
        <f>L61*Inputs!$J$239*Inputs!$K231*Inputs!$L$266</f>
        <v>-1.591410206713229</v>
      </c>
      <c r="M173" s="185">
        <f>M61*Inputs!$J$239*Inputs!$K231*Inputs!$L$267</f>
        <v>-1.5735289798279222</v>
      </c>
      <c r="N173" s="185">
        <f>N61*Inputs!$J$239*Inputs!$K231*Inputs!$L$268</f>
        <v>-1.5557612120749729</v>
      </c>
    </row>
    <row r="174" spans="2:14">
      <c r="F174" s="174" t="s">
        <v>136</v>
      </c>
      <c r="G174" s="177" t="s">
        <v>19</v>
      </c>
      <c r="I174" s="185">
        <f>I62*Inputs!$J$239*Inputs!$K232*Inputs!$L$263</f>
        <v>-8.3198793856205047</v>
      </c>
      <c r="J174" s="185">
        <f>J62*Inputs!$J$239*Inputs!$K232*Inputs!$L$264</f>
        <v>-8.3037067975653187</v>
      </c>
      <c r="K174" s="185">
        <f>K62*Inputs!$J$239*Inputs!$K232*Inputs!$L$265</f>
        <v>-8.2867719462667946</v>
      </c>
      <c r="L174" s="185">
        <f>L62*Inputs!$J$239*Inputs!$K232*Inputs!$L$266</f>
        <v>-8.2413378692050365</v>
      </c>
      <c r="M174" s="185">
        <f>M62*Inputs!$J$239*Inputs!$K232*Inputs!$L$267</f>
        <v>-8.1962454799247428</v>
      </c>
      <c r="N174" s="185">
        <f>N62*Inputs!$J$239*Inputs!$K232*Inputs!$L$268</f>
        <v>-8.1514928149321424</v>
      </c>
    </row>
    <row r="175" spans="2:14">
      <c r="F175" s="174" t="s">
        <v>137</v>
      </c>
      <c r="G175" s="177" t="s">
        <v>19</v>
      </c>
      <c r="I175" s="185">
        <f>I63*Inputs!$J$239*Inputs!$K233*Inputs!$L$263</f>
        <v>-2.3486729277256022</v>
      </c>
      <c r="J175" s="185">
        <f>J63*Inputs!$J$239*Inputs!$K233*Inputs!$L$264</f>
        <v>-2.4144519525079824</v>
      </c>
      <c r="K175" s="185">
        <f>K63*Inputs!$J$239*Inputs!$K233*Inputs!$L$265</f>
        <v>-2.4801627650199283</v>
      </c>
      <c r="L175" s="185">
        <f>L63*Inputs!$J$239*Inputs!$K233*Inputs!$L$266</f>
        <v>-2.4566438297780775</v>
      </c>
      <c r="M175" s="185">
        <f>M63*Inputs!$J$239*Inputs!$K233*Inputs!$L$267</f>
        <v>-2.4332914287212497</v>
      </c>
      <c r="N175" s="185">
        <f>N63*Inputs!$J$239*Inputs!$K233*Inputs!$L$268</f>
        <v>-2.4101051378474336</v>
      </c>
    </row>
    <row r="176" spans="2:14">
      <c r="F176" s="174" t="s">
        <v>138</v>
      </c>
      <c r="G176" s="177" t="s">
        <v>19</v>
      </c>
      <c r="I176" s="185">
        <f>I64*Inputs!$J$239*Inputs!$K234*Inputs!$L$263</f>
        <v>-1.8783176806859942E-2</v>
      </c>
      <c r="J176" s="185">
        <f>J64*Inputs!$J$239*Inputs!$K234*Inputs!$L$264</f>
        <v>-1.9087841403118689E-2</v>
      </c>
      <c r="K176" s="185">
        <f>K64*Inputs!$J$239*Inputs!$K234*Inputs!$L$265</f>
        <v>-1.9387666779216127E-2</v>
      </c>
      <c r="L176" s="185">
        <f>L64*Inputs!$J$239*Inputs!$K234*Inputs!$L$266</f>
        <v>-1.91593458209065E-2</v>
      </c>
      <c r="M176" s="185">
        <f>M64*Inputs!$J$239*Inputs!$K234*Inputs!$L$267</f>
        <v>-1.8932837686916452E-2</v>
      </c>
      <c r="N176" s="185">
        <f>N64*Inputs!$J$239*Inputs!$K234*Inputs!$L$268</f>
        <v>-1.8708129104205169E-2</v>
      </c>
    </row>
    <row r="177" spans="2:14">
      <c r="D177" s="177" t="s">
        <v>1</v>
      </c>
      <c r="G177" s="177" t="s">
        <v>19</v>
      </c>
      <c r="I177" s="187">
        <f>SUM(I169:I170)</f>
        <v>-548.20104892191671</v>
      </c>
      <c r="J177" s="187">
        <f t="shared" ref="J177:N177" si="35">SUM(J169:J170)</f>
        <v>-523.08069496735266</v>
      </c>
      <c r="K177" s="251">
        <f t="shared" si="35"/>
        <v>-499.70861116886641</v>
      </c>
      <c r="L177" s="251">
        <f t="shared" si="35"/>
        <v>-487.58884049365389</v>
      </c>
      <c r="M177" s="251">
        <f t="shared" si="35"/>
        <v>-476.0440261818631</v>
      </c>
      <c r="N177" s="251">
        <f t="shared" si="35"/>
        <v>-465.04171840510833</v>
      </c>
    </row>
    <row r="179" spans="2:14">
      <c r="C179" s="181" t="s">
        <v>168</v>
      </c>
    </row>
    <row r="180" spans="2:14">
      <c r="D180" s="174" t="s">
        <v>133</v>
      </c>
      <c r="E180" s="174"/>
      <c r="G180" s="177" t="s">
        <v>19</v>
      </c>
      <c r="I180" s="185">
        <f>I$177*Inputs!$J$260*Inputs!$K251*Inputs!$K$263</f>
        <v>113.1244000316331</v>
      </c>
      <c r="J180" s="185">
        <f>J$177*Inputs!$J$260*Inputs!$K251*Inputs!$K$264</f>
        <v>107.94067231845048</v>
      </c>
      <c r="K180" s="185">
        <f>K$177*Inputs!$J$260*Inputs!$K251*Inputs!$K$265</f>
        <v>0</v>
      </c>
      <c r="L180" s="185">
        <f>L$177*Inputs!$J$260*Inputs!$K251*Inputs!$K$266</f>
        <v>0</v>
      </c>
      <c r="M180" s="185">
        <f>M$177*Inputs!$J$260*Inputs!$K251*Inputs!$K$267</f>
        <v>0</v>
      </c>
      <c r="N180" s="185">
        <f>N$177*Inputs!$J$260*Inputs!$K251*Inputs!$K$268</f>
        <v>0</v>
      </c>
    </row>
    <row r="181" spans="2:14">
      <c r="D181" s="174" t="s">
        <v>134</v>
      </c>
      <c r="E181" s="174"/>
      <c r="G181" s="177" t="s">
        <v>19</v>
      </c>
      <c r="I181" s="185">
        <f>I$177*Inputs!$J$260*Inputs!$K252*Inputs!$K$263</f>
        <v>2.9006256418367462</v>
      </c>
      <c r="J181" s="185">
        <f>J$177*Inputs!$J$260*Inputs!$K252*Inputs!$K$264</f>
        <v>2.7677095466269352</v>
      </c>
      <c r="K181" s="185">
        <f>K$177*Inputs!$J$260*Inputs!$K252*Inputs!$K$265</f>
        <v>0</v>
      </c>
      <c r="L181" s="185">
        <f>L$177*Inputs!$J$260*Inputs!$K252*Inputs!$K$266</f>
        <v>0</v>
      </c>
      <c r="M181" s="185">
        <f>M$177*Inputs!$J$260*Inputs!$K252*Inputs!$K$267</f>
        <v>0</v>
      </c>
      <c r="N181" s="185">
        <f>N$177*Inputs!$J$260*Inputs!$K252*Inputs!$K$268</f>
        <v>0</v>
      </c>
    </row>
    <row r="182" spans="2:14">
      <c r="D182" s="174" t="s">
        <v>135</v>
      </c>
      <c r="E182" s="174"/>
      <c r="G182" s="177" t="s">
        <v>19</v>
      </c>
      <c r="I182" s="185">
        <f>I$177*Inputs!$J$260*Inputs!$K253*Inputs!$K$263</f>
        <v>10.877346156887798</v>
      </c>
      <c r="J182" s="185">
        <f>J$177*Inputs!$J$260*Inputs!$K253*Inputs!$K$264</f>
        <v>10.378910799851008</v>
      </c>
      <c r="K182" s="185">
        <f>K$177*Inputs!$J$260*Inputs!$K253*Inputs!$K$265</f>
        <v>0</v>
      </c>
      <c r="L182" s="185">
        <f>L$177*Inputs!$J$260*Inputs!$K253*Inputs!$K$266</f>
        <v>0</v>
      </c>
      <c r="M182" s="185">
        <f>M$177*Inputs!$J$260*Inputs!$K253*Inputs!$K$267</f>
        <v>0</v>
      </c>
      <c r="N182" s="185">
        <f>N$177*Inputs!$J$260*Inputs!$K253*Inputs!$K$268</f>
        <v>0</v>
      </c>
    </row>
    <row r="183" spans="2:14">
      <c r="D183" s="174" t="s">
        <v>136</v>
      </c>
      <c r="E183" s="174"/>
      <c r="G183" s="177" t="s">
        <v>19</v>
      </c>
      <c r="I183" s="185">
        <f>I$177*Inputs!$J$260*Inputs!$K254*Inputs!$K$263</f>
        <v>226.2488000632662</v>
      </c>
      <c r="J183" s="185">
        <f>J$177*Inputs!$J$260*Inputs!$K254*Inputs!$K$264</f>
        <v>215.88134463690096</v>
      </c>
      <c r="K183" s="185">
        <f>K$177*Inputs!$J$260*Inputs!$K254*Inputs!$K$265</f>
        <v>0</v>
      </c>
      <c r="L183" s="185">
        <f>L$177*Inputs!$J$260*Inputs!$K254*Inputs!$K$266</f>
        <v>0</v>
      </c>
      <c r="M183" s="185">
        <f>M$177*Inputs!$J$260*Inputs!$K254*Inputs!$K$267</f>
        <v>0</v>
      </c>
      <c r="N183" s="185">
        <f>N$177*Inputs!$J$260*Inputs!$K254*Inputs!$K$268</f>
        <v>0</v>
      </c>
    </row>
    <row r="184" spans="2:14">
      <c r="D184" s="174" t="s">
        <v>137</v>
      </c>
      <c r="E184" s="174"/>
      <c r="G184" s="177" t="s">
        <v>19</v>
      </c>
      <c r="I184" s="185">
        <f>I$177*Inputs!$J$260*Inputs!$K255*Inputs!$K$263</f>
        <v>2.9006256418367462</v>
      </c>
      <c r="J184" s="185">
        <f>J$177*Inputs!$J$260*Inputs!$K255*Inputs!$K$264</f>
        <v>2.7677095466269352</v>
      </c>
      <c r="K184" s="185">
        <f>K$177*Inputs!$J$260*Inputs!$K255*Inputs!$K$265</f>
        <v>0</v>
      </c>
      <c r="L184" s="185">
        <f>L$177*Inputs!$J$260*Inputs!$K255*Inputs!$K$266</f>
        <v>0</v>
      </c>
      <c r="M184" s="185">
        <f>M$177*Inputs!$J$260*Inputs!$K255*Inputs!$K$267</f>
        <v>0</v>
      </c>
      <c r="N184" s="185">
        <f>N$177*Inputs!$J$260*Inputs!$K255*Inputs!$K$268</f>
        <v>0</v>
      </c>
    </row>
    <row r="185" spans="2:14">
      <c r="D185" s="174" t="s">
        <v>138</v>
      </c>
      <c r="E185" s="174"/>
      <c r="G185" s="177" t="s">
        <v>19</v>
      </c>
      <c r="I185" s="185">
        <f>I$177*Inputs!$J$260*Inputs!$K256*Inputs!$K$263</f>
        <v>7.9767205150510527</v>
      </c>
      <c r="J185" s="185">
        <f>J$177*Inputs!$J$260*Inputs!$K256*Inputs!$K$264</f>
        <v>7.6112012532240731</v>
      </c>
      <c r="K185" s="185">
        <f>K$177*Inputs!$J$260*Inputs!$K256*Inputs!$K$265</f>
        <v>0</v>
      </c>
      <c r="L185" s="185">
        <f>L$177*Inputs!$J$260*Inputs!$K256*Inputs!$K$266</f>
        <v>0</v>
      </c>
      <c r="M185" s="185">
        <f>M$177*Inputs!$J$260*Inputs!$K256*Inputs!$K$267</f>
        <v>0</v>
      </c>
      <c r="N185" s="185">
        <f>N$177*Inputs!$J$260*Inputs!$K256*Inputs!$K$268</f>
        <v>0</v>
      </c>
    </row>
    <row r="186" spans="2:14">
      <c r="D186" s="174" t="s">
        <v>1</v>
      </c>
      <c r="E186" s="174"/>
      <c r="G186" s="177" t="s">
        <v>19</v>
      </c>
      <c r="I186" s="187">
        <f>SUM(I180:I185)</f>
        <v>364.02851805051165</v>
      </c>
      <c r="J186" s="187">
        <f t="shared" ref="J186:N186" si="36">SUM(J180:J185)</f>
        <v>347.34754810168039</v>
      </c>
      <c r="K186" s="187">
        <f t="shared" si="36"/>
        <v>0</v>
      </c>
      <c r="L186" s="187">
        <f t="shared" si="36"/>
        <v>0</v>
      </c>
      <c r="M186" s="187">
        <f t="shared" si="36"/>
        <v>0</v>
      </c>
      <c r="N186" s="187">
        <f t="shared" si="36"/>
        <v>0</v>
      </c>
    </row>
    <row r="187" spans="2:14">
      <c r="F187" s="174"/>
      <c r="I187" s="189"/>
      <c r="J187" s="189"/>
      <c r="K187" s="189"/>
      <c r="L187" s="189"/>
      <c r="M187" s="189"/>
      <c r="N187" s="189"/>
    </row>
    <row r="189" spans="2:14">
      <c r="B189" s="37" t="s">
        <v>10</v>
      </c>
      <c r="C189" s="35"/>
      <c r="D189" s="35"/>
      <c r="E189" s="35"/>
      <c r="F189" s="35"/>
      <c r="G189" s="29"/>
      <c r="H189" s="35"/>
      <c r="I189" s="36"/>
      <c r="J189" s="36"/>
      <c r="K189" s="36"/>
      <c r="L189" s="36"/>
      <c r="M189" s="36"/>
      <c r="N189" s="36"/>
    </row>
    <row r="190" spans="2:14">
      <c r="B190" s="35"/>
      <c r="C190" s="35"/>
      <c r="D190" s="35"/>
      <c r="E190" s="35"/>
      <c r="F190" s="35"/>
      <c r="G190" s="29"/>
      <c r="H190" s="35"/>
      <c r="I190" s="38"/>
      <c r="J190" s="36"/>
      <c r="K190" s="156"/>
      <c r="L190" s="36"/>
      <c r="M190" s="36"/>
      <c r="N190" s="36"/>
    </row>
    <row r="191" spans="2:14">
      <c r="B191" s="35"/>
      <c r="C191" s="37" t="s">
        <v>4</v>
      </c>
      <c r="D191" s="35"/>
      <c r="E191" s="35"/>
      <c r="F191" s="35"/>
      <c r="G191" s="29"/>
      <c r="H191" s="35"/>
      <c r="I191" s="36"/>
      <c r="J191" s="36"/>
      <c r="K191" s="36"/>
      <c r="L191" s="36"/>
      <c r="M191" s="36"/>
      <c r="N191" s="36"/>
    </row>
    <row r="192" spans="2:14">
      <c r="B192" s="35"/>
      <c r="C192" s="35"/>
      <c r="D192" s="35" t="s">
        <v>11</v>
      </c>
      <c r="E192" s="35"/>
      <c r="F192" s="35"/>
      <c r="G192" s="29"/>
      <c r="H192" s="35"/>
      <c r="I192" s="40">
        <f>Inputs!J344</f>
        <v>89</v>
      </c>
      <c r="J192" s="39">
        <f>I198</f>
        <v>91.3</v>
      </c>
      <c r="K192" s="39">
        <f>J198</f>
        <v>97.7</v>
      </c>
      <c r="L192" s="39">
        <f>K198</f>
        <v>100</v>
      </c>
      <c r="M192" s="39">
        <f>L198</f>
        <v>102</v>
      </c>
      <c r="N192" s="39">
        <f>M198</f>
        <v>104</v>
      </c>
    </row>
    <row r="193" spans="2:14">
      <c r="B193" s="35"/>
      <c r="C193" s="35"/>
      <c r="D193" s="35" t="s">
        <v>319</v>
      </c>
      <c r="E193" s="35"/>
      <c r="F193" s="35"/>
      <c r="G193" s="29"/>
      <c r="H193" s="35"/>
      <c r="I193" s="144"/>
      <c r="J193" s="36">
        <f>Inputs!$J$359</f>
        <v>2</v>
      </c>
      <c r="K193" s="36">
        <f>Inputs!$J$359</f>
        <v>2</v>
      </c>
      <c r="L193" s="36">
        <f>Inputs!$J$359</f>
        <v>2</v>
      </c>
      <c r="M193" s="36">
        <f>Inputs!$J$359</f>
        <v>2</v>
      </c>
      <c r="N193" s="36">
        <f>Inputs!$J$359</f>
        <v>2</v>
      </c>
    </row>
    <row r="194" spans="2:14">
      <c r="B194" s="35"/>
      <c r="C194" s="35"/>
      <c r="D194" s="35" t="s">
        <v>13</v>
      </c>
      <c r="E194" s="35"/>
      <c r="F194" s="35"/>
      <c r="G194" s="29"/>
      <c r="H194" s="35"/>
      <c r="I194" s="36">
        <f>(Inputs!$J$416*Inputs!J427)</f>
        <v>0.30000000000000004</v>
      </c>
      <c r="J194" s="36">
        <f>(Inputs!$J$416*Inputs!J428)</f>
        <v>2.4000000000000004</v>
      </c>
      <c r="K194" s="36">
        <f>(Inputs!$J$416*Inputs!J429)</f>
        <v>0.30000000000000004</v>
      </c>
      <c r="L194" s="36">
        <f>(Inputs!$J$416*Inputs!J430)</f>
        <v>0</v>
      </c>
      <c r="M194" s="36">
        <f>(Inputs!$J$416*Inputs!J431)</f>
        <v>0</v>
      </c>
      <c r="N194" s="36">
        <f>(Inputs!$J$416*Inputs!J432)</f>
        <v>0</v>
      </c>
    </row>
    <row r="195" spans="2:14">
      <c r="B195" s="35"/>
      <c r="C195" s="35"/>
      <c r="D195" s="35" t="s">
        <v>14</v>
      </c>
      <c r="E195" s="35"/>
      <c r="F195" s="35"/>
      <c r="G195" s="29"/>
      <c r="H195" s="35"/>
      <c r="I195" s="36">
        <f>ROUNDUP('CP Calc'!I84*Inputs!$J$370,0)</f>
        <v>2</v>
      </c>
      <c r="J195" s="36">
        <f>ROUNDUP('CP Calc'!J84*Inputs!$J$370,0)</f>
        <v>2</v>
      </c>
      <c r="K195" s="36">
        <f>ROUNDUP('CP Calc'!K84*Inputs!$J$370,0)</f>
        <v>0</v>
      </c>
      <c r="L195" s="36">
        <f>ROUNDUP('CP Calc'!L84*Inputs!$J$370,0)</f>
        <v>0</v>
      </c>
      <c r="M195" s="36">
        <f>ROUNDUP('CP Calc'!M84*Inputs!$J$370,0)</f>
        <v>0</v>
      </c>
      <c r="N195" s="36">
        <f>ROUNDUP('CP Calc'!N84*Inputs!$J$370,0)</f>
        <v>0</v>
      </c>
    </row>
    <row r="196" spans="2:14">
      <c r="B196" s="35"/>
      <c r="C196" s="35"/>
      <c r="D196" s="35" t="s">
        <v>15</v>
      </c>
      <c r="E196" s="35"/>
      <c r="F196" s="35"/>
      <c r="G196" s="29"/>
      <c r="H196" s="35"/>
      <c r="I196" s="36">
        <f>-I192*Inputs!$K$396</f>
        <v>-2.2560202788339669</v>
      </c>
      <c r="J196" s="36">
        <f>-J192*Inputs!$K$396</f>
        <v>-2.3143219264892267</v>
      </c>
      <c r="K196" s="36">
        <f>-K192*Inputs!$K$396</f>
        <v>-2.4765525982256018</v>
      </c>
      <c r="L196" s="36">
        <f>-L192*Inputs!$K$396</f>
        <v>-2.5348542458808616</v>
      </c>
      <c r="M196" s="36">
        <f>-M192*Inputs!$K$396</f>
        <v>-2.585551330798479</v>
      </c>
      <c r="N196" s="36">
        <f>-N192*Inputs!$K$396</f>
        <v>-2.6362484157160964</v>
      </c>
    </row>
    <row r="197" spans="2:14">
      <c r="B197" s="35"/>
      <c r="C197" s="35"/>
      <c r="D197" s="35" t="s">
        <v>16</v>
      </c>
      <c r="E197" s="35"/>
      <c r="F197" s="35"/>
      <c r="G197" s="29"/>
      <c r="H197" s="35"/>
      <c r="I197" s="36">
        <f t="shared" ref="I197:N197" si="37">-I196</f>
        <v>2.2560202788339669</v>
      </c>
      <c r="J197" s="36">
        <f t="shared" si="37"/>
        <v>2.3143219264892267</v>
      </c>
      <c r="K197" s="36">
        <f t="shared" si="37"/>
        <v>2.4765525982256018</v>
      </c>
      <c r="L197" s="36">
        <f t="shared" si="37"/>
        <v>2.5348542458808616</v>
      </c>
      <c r="M197" s="36">
        <f t="shared" si="37"/>
        <v>2.585551330798479</v>
      </c>
      <c r="N197" s="36">
        <f t="shared" si="37"/>
        <v>2.6362484157160964</v>
      </c>
    </row>
    <row r="198" spans="2:14">
      <c r="B198" s="35"/>
      <c r="C198" s="35"/>
      <c r="D198" s="35" t="s">
        <v>17</v>
      </c>
      <c r="E198" s="35"/>
      <c r="F198" s="35"/>
      <c r="G198" s="29"/>
      <c r="H198" s="35"/>
      <c r="I198" s="41">
        <f t="shared" ref="I198:N198" si="38">SUM(I192:I197)</f>
        <v>91.3</v>
      </c>
      <c r="J198" s="41">
        <f t="shared" si="38"/>
        <v>97.7</v>
      </c>
      <c r="K198" s="41">
        <f t="shared" si="38"/>
        <v>100</v>
      </c>
      <c r="L198" s="41">
        <f t="shared" si="38"/>
        <v>102</v>
      </c>
      <c r="M198" s="41">
        <f t="shared" si="38"/>
        <v>104</v>
      </c>
      <c r="N198" s="41">
        <f t="shared" si="38"/>
        <v>106</v>
      </c>
    </row>
    <row r="199" spans="2:14">
      <c r="B199" s="35"/>
      <c r="C199" s="35"/>
      <c r="D199" s="35"/>
      <c r="E199" s="35"/>
      <c r="F199" s="35"/>
      <c r="G199" s="29"/>
      <c r="H199" s="35"/>
      <c r="I199" s="36"/>
      <c r="J199" s="36"/>
      <c r="K199" s="36"/>
      <c r="L199" s="36"/>
      <c r="M199" s="36"/>
      <c r="N199" s="36"/>
    </row>
    <row r="200" spans="2:14">
      <c r="B200" s="35"/>
      <c r="C200" s="35"/>
      <c r="D200" s="35" t="s">
        <v>18</v>
      </c>
      <c r="E200" s="35"/>
      <c r="F200" s="35"/>
      <c r="G200" s="29"/>
      <c r="H200" s="35"/>
      <c r="I200" s="40">
        <f>Inputs!J439</f>
        <v>35</v>
      </c>
      <c r="J200" s="36">
        <f ca="1">Inputs!$J448</f>
        <v>42</v>
      </c>
      <c r="K200" s="36">
        <f ca="1">Inputs!$J449</f>
        <v>4</v>
      </c>
      <c r="L200" s="36">
        <f ca="1">Inputs!$J450</f>
        <v>6</v>
      </c>
      <c r="M200" s="36">
        <f ca="1">Inputs!$J451</f>
        <v>1</v>
      </c>
      <c r="N200" s="36">
        <f ca="1">Inputs!$J452</f>
        <v>2.2999999999999998</v>
      </c>
    </row>
    <row r="201" spans="2:14">
      <c r="B201" s="35"/>
      <c r="C201" s="35"/>
      <c r="D201" s="35"/>
      <c r="E201" s="35"/>
      <c r="F201" s="35"/>
      <c r="G201" s="29"/>
      <c r="H201" s="35"/>
      <c r="I201" s="36"/>
      <c r="J201" s="36"/>
      <c r="K201" s="36"/>
      <c r="L201" s="36"/>
      <c r="M201" s="36"/>
      <c r="N201" s="36"/>
    </row>
    <row r="202" spans="2:14">
      <c r="B202" s="35"/>
      <c r="C202" s="37" t="s">
        <v>3</v>
      </c>
      <c r="D202" s="35"/>
      <c r="E202" s="35"/>
      <c r="F202" s="35"/>
      <c r="G202" s="29"/>
      <c r="H202" s="35"/>
      <c r="I202" s="42"/>
      <c r="J202" s="36"/>
      <c r="K202" s="36"/>
      <c r="L202" s="36"/>
      <c r="M202" s="36"/>
      <c r="N202" s="36"/>
    </row>
    <row r="203" spans="2:14">
      <c r="B203" s="35"/>
      <c r="C203" s="35"/>
      <c r="D203" s="35" t="s">
        <v>11</v>
      </c>
      <c r="E203" s="35"/>
      <c r="F203" s="35"/>
      <c r="G203" s="29"/>
      <c r="H203" s="35"/>
      <c r="I203" s="40">
        <f>Inputs!J345</f>
        <v>58</v>
      </c>
      <c r="J203" s="36">
        <f>I209</f>
        <v>60.9</v>
      </c>
      <c r="K203" s="36">
        <f>J209</f>
        <v>71.403370786516845</v>
      </c>
      <c r="L203" s="36">
        <f>K209</f>
        <v>73.606741573033702</v>
      </c>
      <c r="M203" s="36">
        <f>L209</f>
        <v>74.910112359550553</v>
      </c>
      <c r="N203" s="36">
        <f>M209</f>
        <v>76.213483146067404</v>
      </c>
    </row>
    <row r="204" spans="2:14">
      <c r="B204" s="35"/>
      <c r="C204" s="35"/>
      <c r="D204" s="35" t="s">
        <v>319</v>
      </c>
      <c r="E204" s="35"/>
      <c r="F204" s="35"/>
      <c r="G204" s="29"/>
      <c r="H204" s="35"/>
      <c r="I204" s="144"/>
      <c r="J204" s="36">
        <f>Inputs!$J$360</f>
        <v>1.303370786516854</v>
      </c>
      <c r="K204" s="36">
        <f>Inputs!$J$360</f>
        <v>1.303370786516854</v>
      </c>
      <c r="L204" s="36">
        <f>Inputs!$J$360</f>
        <v>1.303370786516854</v>
      </c>
      <c r="M204" s="36">
        <f>Inputs!$J$360</f>
        <v>1.303370786516854</v>
      </c>
      <c r="N204" s="36">
        <f>Inputs!$J$360</f>
        <v>1.303370786516854</v>
      </c>
    </row>
    <row r="205" spans="2:14">
      <c r="B205" s="35"/>
      <c r="C205" s="35"/>
      <c r="D205" s="35" t="s">
        <v>13</v>
      </c>
      <c r="E205" s="35"/>
      <c r="F205" s="35"/>
      <c r="G205" s="29"/>
      <c r="H205" s="35"/>
      <c r="I205" s="36">
        <f>(Inputs!$J$415*Inputs!J427)</f>
        <v>0.9</v>
      </c>
      <c r="J205" s="36">
        <f>(Inputs!$J$415*Inputs!J428)</f>
        <v>7.2</v>
      </c>
      <c r="K205" s="36">
        <f>(Inputs!$J$415*Inputs!J429)</f>
        <v>0.9</v>
      </c>
      <c r="L205" s="36">
        <f>(Inputs!$J$415*Inputs!J430)</f>
        <v>0</v>
      </c>
      <c r="M205" s="36">
        <f>(Inputs!$J$415*Inputs!J431)</f>
        <v>0</v>
      </c>
      <c r="N205" s="36">
        <f>(Inputs!$J$415*Inputs!J432)</f>
        <v>0</v>
      </c>
    </row>
    <row r="206" spans="2:14">
      <c r="B206" s="35"/>
      <c r="C206" s="35"/>
      <c r="D206" s="35" t="s">
        <v>14</v>
      </c>
      <c r="E206" s="35"/>
      <c r="F206" s="35"/>
      <c r="G206" s="29"/>
      <c r="H206" s="35"/>
      <c r="I206" s="36">
        <f>ROUNDUP(I195*Inputs!$J$352,0)</f>
        <v>2</v>
      </c>
      <c r="J206" s="36">
        <f>ROUNDUP(J195*Inputs!$J$352,0)</f>
        <v>2</v>
      </c>
      <c r="K206" s="36">
        <f>ROUNDUP(K195*Inputs!$J$352,0)</f>
        <v>0</v>
      </c>
      <c r="L206" s="36">
        <f>ROUNDUP(L195*Inputs!$J$352,0)</f>
        <v>0</v>
      </c>
      <c r="M206" s="36">
        <f>ROUNDUP(M195*Inputs!$J$352,0)</f>
        <v>0</v>
      </c>
      <c r="N206" s="36">
        <f>ROUNDUP(N195*Inputs!$J$352,0)</f>
        <v>0</v>
      </c>
    </row>
    <row r="207" spans="2:14">
      <c r="B207" s="35"/>
      <c r="C207" s="35"/>
      <c r="D207" s="35" t="s">
        <v>15</v>
      </c>
      <c r="E207" s="35"/>
      <c r="F207" s="35"/>
      <c r="G207" s="29"/>
      <c r="H207" s="35"/>
      <c r="I207" s="36">
        <f>ROUNDUP(-I203*Inputs!$K$397,0)</f>
        <v>-1</v>
      </c>
      <c r="J207" s="36">
        <f>ROUNDUP(-J203*Inputs!$K$397,0)</f>
        <v>-1</v>
      </c>
      <c r="K207" s="36">
        <f>ROUNDUP(-K203*Inputs!$K$397,0)</f>
        <v>-2</v>
      </c>
      <c r="L207" s="36">
        <f>ROUNDUP(-L203*Inputs!$K$397,0)</f>
        <v>-2</v>
      </c>
      <c r="M207" s="36">
        <f>ROUNDUP(-M203*Inputs!$K$397,0)</f>
        <v>-2</v>
      </c>
      <c r="N207" s="36">
        <f>ROUNDUP(-N203*Inputs!$K$397,0)</f>
        <v>-2</v>
      </c>
    </row>
    <row r="208" spans="2:14">
      <c r="B208" s="35"/>
      <c r="C208" s="35"/>
      <c r="D208" s="35" t="s">
        <v>16</v>
      </c>
      <c r="E208" s="35"/>
      <c r="F208" s="35"/>
      <c r="G208" s="29"/>
      <c r="H208" s="35"/>
      <c r="I208" s="36">
        <f t="shared" ref="I208:N208" si="39">-I207</f>
        <v>1</v>
      </c>
      <c r="J208" s="36">
        <f t="shared" si="39"/>
        <v>1</v>
      </c>
      <c r="K208" s="36">
        <f t="shared" si="39"/>
        <v>2</v>
      </c>
      <c r="L208" s="36">
        <f t="shared" si="39"/>
        <v>2</v>
      </c>
      <c r="M208" s="36">
        <f t="shared" si="39"/>
        <v>2</v>
      </c>
      <c r="N208" s="36">
        <f t="shared" si="39"/>
        <v>2</v>
      </c>
    </row>
    <row r="209" spans="2:14">
      <c r="B209" s="35"/>
      <c r="C209" s="35"/>
      <c r="D209" s="35" t="s">
        <v>17</v>
      </c>
      <c r="E209" s="35"/>
      <c r="F209" s="35"/>
      <c r="G209" s="29"/>
      <c r="H209" s="35"/>
      <c r="I209" s="41">
        <f t="shared" ref="I209:N209" si="40">SUM(I203:I208)</f>
        <v>60.9</v>
      </c>
      <c r="J209" s="41">
        <f t="shared" si="40"/>
        <v>71.403370786516845</v>
      </c>
      <c r="K209" s="41">
        <f t="shared" si="40"/>
        <v>73.606741573033702</v>
      </c>
      <c r="L209" s="41">
        <f t="shared" si="40"/>
        <v>74.910112359550553</v>
      </c>
      <c r="M209" s="41">
        <f t="shared" si="40"/>
        <v>76.213483146067404</v>
      </c>
      <c r="N209" s="41">
        <f t="shared" si="40"/>
        <v>77.516853932584254</v>
      </c>
    </row>
    <row r="210" spans="2:14">
      <c r="B210" s="35"/>
      <c r="C210" s="35"/>
      <c r="D210" s="35"/>
      <c r="E210" s="35"/>
      <c r="F210" s="35"/>
      <c r="G210" s="29"/>
      <c r="H210" s="35"/>
      <c r="I210" s="36"/>
      <c r="J210" s="36"/>
      <c r="K210" s="36"/>
      <c r="L210" s="36"/>
      <c r="M210" s="36"/>
      <c r="N210" s="36"/>
    </row>
    <row r="211" spans="2:14">
      <c r="B211" s="35"/>
      <c r="C211" s="35"/>
      <c r="D211" s="35" t="s">
        <v>18</v>
      </c>
      <c r="E211" s="35"/>
      <c r="F211" s="35"/>
      <c r="G211" s="29"/>
      <c r="H211" s="35"/>
      <c r="I211" s="40">
        <f>Inputs!K439</f>
        <v>22</v>
      </c>
      <c r="J211" s="36">
        <f ca="1">Inputs!K448</f>
        <v>25</v>
      </c>
      <c r="K211" s="36">
        <f ca="1">Inputs!K449</f>
        <v>3</v>
      </c>
      <c r="L211" s="36">
        <f ca="1">Inputs!K450</f>
        <v>3</v>
      </c>
      <c r="M211" s="36">
        <f ca="1">Inputs!K451</f>
        <v>1</v>
      </c>
      <c r="N211" s="36">
        <f ca="1">Inputs!K452</f>
        <v>2.9</v>
      </c>
    </row>
    <row r="212" spans="2:14">
      <c r="B212" s="35"/>
      <c r="C212" s="35"/>
      <c r="D212" s="35"/>
      <c r="E212" s="35"/>
      <c r="F212" s="35"/>
      <c r="G212" s="29"/>
      <c r="H212" s="35"/>
      <c r="I212" s="36"/>
      <c r="J212" s="36"/>
      <c r="K212" s="36"/>
      <c r="L212" s="36"/>
      <c r="M212" s="36"/>
      <c r="N212" s="36"/>
    </row>
    <row r="213" spans="2:14">
      <c r="B213" s="35"/>
      <c r="C213" s="37" t="s">
        <v>96</v>
      </c>
      <c r="D213" s="35"/>
      <c r="E213" s="35"/>
      <c r="F213" s="35"/>
      <c r="G213" s="29"/>
      <c r="H213" s="35"/>
      <c r="I213" s="36"/>
      <c r="J213" s="36"/>
      <c r="K213" s="36"/>
      <c r="L213" s="36"/>
      <c r="M213" s="36"/>
      <c r="N213" s="36"/>
    </row>
    <row r="214" spans="2:14">
      <c r="B214" s="35"/>
      <c r="C214" s="35"/>
      <c r="D214" s="35" t="s">
        <v>11</v>
      </c>
      <c r="E214" s="35"/>
      <c r="F214" s="35"/>
      <c r="G214" s="29"/>
      <c r="H214" s="35"/>
      <c r="I214" s="40">
        <f>Inputs!J347</f>
        <v>0</v>
      </c>
      <c r="J214" s="36">
        <f>I221</f>
        <v>1.8</v>
      </c>
      <c r="K214" s="36">
        <f ca="1">J221</f>
        <v>16.2</v>
      </c>
      <c r="L214" s="36">
        <f ca="1">K221</f>
        <v>18</v>
      </c>
      <c r="M214" s="36">
        <f ca="1">L221</f>
        <v>18</v>
      </c>
      <c r="N214" s="36">
        <f ca="1">M221</f>
        <v>18</v>
      </c>
    </row>
    <row r="215" spans="2:14">
      <c r="B215" s="35"/>
      <c r="C215" s="35"/>
      <c r="D215" s="35" t="s">
        <v>319</v>
      </c>
      <c r="E215" s="35"/>
      <c r="F215" s="35"/>
      <c r="G215" s="29"/>
      <c r="H215" s="35"/>
      <c r="I215" s="144"/>
      <c r="J215" s="36">
        <f>Inputs!$J$347</f>
        <v>0</v>
      </c>
      <c r="K215" s="36">
        <f>Inputs!$J$347</f>
        <v>0</v>
      </c>
      <c r="L215" s="36">
        <f>Inputs!$J$347</f>
        <v>0</v>
      </c>
      <c r="M215" s="36">
        <f>Inputs!$J$347</f>
        <v>0</v>
      </c>
      <c r="N215" s="36">
        <f>Inputs!$J$347</f>
        <v>0</v>
      </c>
    </row>
    <row r="216" spans="2:14">
      <c r="B216" s="35"/>
      <c r="C216" s="35"/>
      <c r="D216" s="35" t="s">
        <v>12</v>
      </c>
      <c r="E216" s="35"/>
      <c r="F216" s="35"/>
      <c r="G216" s="29"/>
      <c r="H216" s="35"/>
      <c r="I216" s="144"/>
      <c r="J216" s="36">
        <f ca="1">-Inputs!L455</f>
        <v>0</v>
      </c>
      <c r="K216" s="36">
        <f ca="1">-Inputs!L456</f>
        <v>0</v>
      </c>
      <c r="L216" s="36">
        <f ca="1">-Inputs!L457</f>
        <v>0</v>
      </c>
      <c r="M216" s="36">
        <f ca="1">-Inputs!L458</f>
        <v>0</v>
      </c>
      <c r="N216" s="36">
        <f ca="1">-Inputs!L459</f>
        <v>-1.8</v>
      </c>
    </row>
    <row r="217" spans="2:14">
      <c r="B217" s="35"/>
      <c r="C217" s="35"/>
      <c r="D217" s="35" t="s">
        <v>13</v>
      </c>
      <c r="E217" s="35"/>
      <c r="F217" s="35"/>
      <c r="G217" s="29"/>
      <c r="H217" s="35"/>
      <c r="I217" s="36">
        <f>(Inputs!$J$417*Inputs!$J427)-I216</f>
        <v>1.8</v>
      </c>
      <c r="J217" s="36">
        <f ca="1">(Inputs!$J$417*Inputs!$J428)-J216</f>
        <v>14.4</v>
      </c>
      <c r="K217" s="36">
        <f ca="1">(Inputs!$J$417*Inputs!$J429)-K216</f>
        <v>1.8</v>
      </c>
      <c r="L217" s="36">
        <f ca="1">(Inputs!$J$417*Inputs!$J430)-L216</f>
        <v>0</v>
      </c>
      <c r="M217" s="36">
        <f ca="1">(Inputs!$J$417*Inputs!$J431)-M216</f>
        <v>0</v>
      </c>
      <c r="N217" s="36">
        <f ca="1">(Inputs!$J$417*Inputs!$J432)-N216</f>
        <v>1.8</v>
      </c>
    </row>
    <row r="218" spans="2:14">
      <c r="B218" s="35"/>
      <c r="C218" s="35"/>
      <c r="D218" s="35" t="s">
        <v>14</v>
      </c>
      <c r="E218" s="35"/>
      <c r="F218" s="35"/>
      <c r="G218" s="29"/>
      <c r="H218" s="35"/>
      <c r="I218" s="144"/>
      <c r="J218" s="144"/>
      <c r="K218" s="144"/>
      <c r="L218" s="144"/>
      <c r="M218" s="144"/>
      <c r="N218" s="144"/>
    </row>
    <row r="219" spans="2:14">
      <c r="B219" s="35"/>
      <c r="C219" s="35"/>
      <c r="D219" s="35" t="s">
        <v>15</v>
      </c>
      <c r="E219" s="35"/>
      <c r="F219" s="35"/>
      <c r="G219" s="29"/>
      <c r="H219" s="35"/>
      <c r="I219" s="36">
        <f>-I214*Inputs!$K$399</f>
        <v>0</v>
      </c>
      <c r="J219" s="36">
        <f>-J214*Inputs!$K$399</f>
        <v>-0.18000000000000002</v>
      </c>
      <c r="K219" s="36">
        <f ca="1">-K214*Inputs!$K$399</f>
        <v>-1.62</v>
      </c>
      <c r="L219" s="36">
        <f ca="1">-L214*Inputs!$K$399</f>
        <v>-1.8</v>
      </c>
      <c r="M219" s="36">
        <f ca="1">-M214*Inputs!$K$399</f>
        <v>-1.8</v>
      </c>
      <c r="N219" s="36">
        <f ca="1">-N214*Inputs!$K$399</f>
        <v>-1.8</v>
      </c>
    </row>
    <row r="220" spans="2:14">
      <c r="B220" s="35"/>
      <c r="C220" s="35"/>
      <c r="D220" s="35" t="s">
        <v>16</v>
      </c>
      <c r="E220" s="35"/>
      <c r="F220" s="35"/>
      <c r="G220" s="29"/>
      <c r="H220" s="35"/>
      <c r="I220" s="36">
        <f t="shared" ref="I220:J220" si="41">-I219</f>
        <v>0</v>
      </c>
      <c r="J220" s="36">
        <f t="shared" si="41"/>
        <v>0.18000000000000002</v>
      </c>
      <c r="K220" s="36">
        <f ca="1">-K219</f>
        <v>1.62</v>
      </c>
      <c r="L220" s="36">
        <f ca="1">-L219</f>
        <v>1.8</v>
      </c>
      <c r="M220" s="36">
        <f ca="1">-M219</f>
        <v>1.8</v>
      </c>
      <c r="N220" s="36">
        <f ca="1">-N219</f>
        <v>1.8</v>
      </c>
    </row>
    <row r="221" spans="2:14">
      <c r="B221" s="35"/>
      <c r="C221" s="35"/>
      <c r="D221" s="35" t="s">
        <v>17</v>
      </c>
      <c r="E221" s="35"/>
      <c r="F221" s="35"/>
      <c r="G221" s="29"/>
      <c r="H221" s="35"/>
      <c r="I221" s="41">
        <f t="shared" ref="I221" si="42">SUM(I214:I220)</f>
        <v>1.8</v>
      </c>
      <c r="J221" s="41">
        <f ca="1">SUM(J214:J220)</f>
        <v>16.2</v>
      </c>
      <c r="K221" s="41">
        <f ca="1">SUM(K214:K220)</f>
        <v>18</v>
      </c>
      <c r="L221" s="41">
        <f ca="1">SUM(L214:L220)</f>
        <v>18</v>
      </c>
      <c r="M221" s="41">
        <f ca="1">SUM(M214:M220)</f>
        <v>18</v>
      </c>
      <c r="N221" s="41">
        <f ca="1">SUM(N214:N220)</f>
        <v>18</v>
      </c>
    </row>
    <row r="222" spans="2:14">
      <c r="B222" s="35"/>
      <c r="C222" s="35"/>
      <c r="D222" s="35"/>
      <c r="E222" s="35"/>
      <c r="F222" s="35"/>
      <c r="G222" s="29"/>
      <c r="H222" s="35"/>
      <c r="I222" s="36"/>
      <c r="J222" s="36"/>
      <c r="K222" s="36"/>
      <c r="L222" s="36"/>
      <c r="M222" s="36"/>
      <c r="N222" s="36"/>
    </row>
    <row r="223" spans="2:14">
      <c r="B223" s="35"/>
      <c r="C223" s="37" t="s">
        <v>291</v>
      </c>
      <c r="D223" s="35"/>
      <c r="E223" s="35"/>
      <c r="F223" s="35"/>
      <c r="G223" s="29"/>
      <c r="H223" s="35"/>
      <c r="I223" s="36"/>
      <c r="J223" s="36"/>
      <c r="K223" s="36"/>
      <c r="L223" s="36"/>
      <c r="M223" s="36"/>
      <c r="N223" s="36"/>
    </row>
    <row r="224" spans="2:14">
      <c r="B224" s="35"/>
      <c r="C224" s="35"/>
      <c r="D224" s="35" t="s">
        <v>11</v>
      </c>
      <c r="E224" s="35"/>
      <c r="F224" s="35"/>
      <c r="G224" s="29"/>
      <c r="H224" s="35"/>
      <c r="I224" s="40">
        <f>Inputs!J346</f>
        <v>0</v>
      </c>
      <c r="J224" s="36">
        <f>I230</f>
        <v>0</v>
      </c>
      <c r="K224" s="36">
        <f>J230</f>
        <v>80</v>
      </c>
      <c r="L224" s="36">
        <f>K230</f>
        <v>106.66666666666667</v>
      </c>
      <c r="M224" s="36">
        <f>L230</f>
        <v>126.66666666666667</v>
      </c>
      <c r="N224" s="36">
        <f>M230</f>
        <v>146.66666666666669</v>
      </c>
    </row>
    <row r="225" spans="2:14">
      <c r="B225" s="35"/>
      <c r="C225" s="35"/>
      <c r="D225" s="35" t="s">
        <v>319</v>
      </c>
      <c r="E225" s="35"/>
      <c r="F225" s="35"/>
      <c r="G225" s="29"/>
      <c r="H225" s="35"/>
      <c r="I225" s="144"/>
      <c r="J225" s="36">
        <f>Inputs!$J$361</f>
        <v>20</v>
      </c>
      <c r="K225" s="36">
        <f>Inputs!$J$361</f>
        <v>20</v>
      </c>
      <c r="L225" s="36">
        <f>Inputs!$J$361</f>
        <v>20</v>
      </c>
      <c r="M225" s="36">
        <f>Inputs!$J$361</f>
        <v>20</v>
      </c>
      <c r="N225" s="36">
        <f>Inputs!$J$361</f>
        <v>20</v>
      </c>
    </row>
    <row r="226" spans="2:14">
      <c r="B226" s="35"/>
      <c r="C226" s="35"/>
      <c r="D226" s="35" t="s">
        <v>13</v>
      </c>
      <c r="E226" s="35"/>
      <c r="F226" s="35"/>
      <c r="G226" s="29"/>
      <c r="H226" s="35"/>
      <c r="I226" s="36">
        <f>(Inputs!$J$424*Inputs!$K427)</f>
        <v>0</v>
      </c>
      <c r="J226" s="36">
        <f>(Inputs!$J$424*Inputs!$K428)</f>
        <v>60.000000000000007</v>
      </c>
      <c r="K226" s="36">
        <f>(Inputs!$J$424*Inputs!$K429)</f>
        <v>6.6666666666666679</v>
      </c>
      <c r="L226" s="36">
        <f>(Inputs!$J$424*Inputs!$K430)</f>
        <v>0</v>
      </c>
      <c r="M226" s="36">
        <f>(Inputs!$J$424*Inputs!$K431)</f>
        <v>0</v>
      </c>
      <c r="N226" s="36">
        <f>(Inputs!$J$424*Inputs!$K432)</f>
        <v>0</v>
      </c>
    </row>
    <row r="227" spans="2:14">
      <c r="B227" s="35"/>
      <c r="C227" s="35"/>
      <c r="D227" s="35" t="s">
        <v>14</v>
      </c>
      <c r="E227" s="35"/>
      <c r="F227" s="35"/>
      <c r="G227" s="29"/>
      <c r="H227" s="35"/>
      <c r="I227" s="144"/>
      <c r="J227" s="144"/>
      <c r="K227" s="144"/>
      <c r="L227" s="144"/>
      <c r="M227" s="144"/>
      <c r="N227" s="144"/>
    </row>
    <row r="228" spans="2:14">
      <c r="B228" s="35"/>
      <c r="C228" s="35"/>
      <c r="D228" s="35" t="s">
        <v>15</v>
      </c>
      <c r="E228" s="35"/>
      <c r="F228" s="35"/>
      <c r="G228" s="29"/>
      <c r="H228" s="35"/>
      <c r="I228" s="36">
        <f>-I224*Inputs!$K$398</f>
        <v>0</v>
      </c>
      <c r="J228" s="36">
        <f>-J224*Inputs!$K$398</f>
        <v>0</v>
      </c>
      <c r="K228" s="36">
        <f>-K224*Inputs!$K$398</f>
        <v>-2</v>
      </c>
      <c r="L228" s="36">
        <f>-L224*Inputs!$K$398</f>
        <v>-2.666666666666667</v>
      </c>
      <c r="M228" s="36">
        <f>-M224*Inputs!$K$398</f>
        <v>-3.166666666666667</v>
      </c>
      <c r="N228" s="36">
        <f>-N224*Inputs!$K$398</f>
        <v>-3.6666666666666674</v>
      </c>
    </row>
    <row r="229" spans="2:14">
      <c r="B229" s="35"/>
      <c r="C229" s="35"/>
      <c r="D229" s="35" t="s">
        <v>16</v>
      </c>
      <c r="E229" s="35"/>
      <c r="F229" s="35"/>
      <c r="G229" s="29"/>
      <c r="H229" s="35"/>
      <c r="I229" s="36">
        <f>-I228</f>
        <v>0</v>
      </c>
      <c r="J229" s="36">
        <f t="shared" ref="J229:N229" si="43">-J228</f>
        <v>0</v>
      </c>
      <c r="K229" s="36">
        <f t="shared" si="43"/>
        <v>2</v>
      </c>
      <c r="L229" s="36">
        <f t="shared" si="43"/>
        <v>2.666666666666667</v>
      </c>
      <c r="M229" s="36">
        <f t="shared" si="43"/>
        <v>3.166666666666667</v>
      </c>
      <c r="N229" s="36">
        <f t="shared" si="43"/>
        <v>3.6666666666666674</v>
      </c>
    </row>
    <row r="230" spans="2:14">
      <c r="B230" s="35"/>
      <c r="C230" s="35"/>
      <c r="D230" s="35" t="s">
        <v>17</v>
      </c>
      <c r="E230" s="35"/>
      <c r="F230" s="35"/>
      <c r="G230" s="29"/>
      <c r="H230" s="35"/>
      <c r="I230" s="41">
        <f t="shared" ref="I230:N230" si="44">SUM(I224:I229)</f>
        <v>0</v>
      </c>
      <c r="J230" s="41">
        <f t="shared" si="44"/>
        <v>80</v>
      </c>
      <c r="K230" s="41">
        <f t="shared" si="44"/>
        <v>106.66666666666667</v>
      </c>
      <c r="L230" s="41">
        <f t="shared" si="44"/>
        <v>126.66666666666667</v>
      </c>
      <c r="M230" s="41">
        <f t="shared" si="44"/>
        <v>146.66666666666669</v>
      </c>
      <c r="N230" s="41">
        <f t="shared" si="44"/>
        <v>166.66666666666669</v>
      </c>
    </row>
    <row r="231" spans="2:14">
      <c r="B231" s="35"/>
      <c r="C231" s="35"/>
      <c r="D231" s="35"/>
      <c r="E231" s="35"/>
      <c r="F231" s="35"/>
      <c r="G231" s="29"/>
      <c r="H231" s="35"/>
      <c r="I231" s="36"/>
      <c r="J231" s="36"/>
      <c r="K231" s="36"/>
      <c r="L231" s="36"/>
      <c r="M231" s="36"/>
      <c r="N231" s="36"/>
    </row>
    <row r="232" spans="2:14">
      <c r="B232" s="35"/>
      <c r="C232" s="35"/>
      <c r="D232" s="35"/>
      <c r="E232" s="35"/>
      <c r="F232" s="35"/>
      <c r="G232" s="29"/>
      <c r="H232" s="35"/>
      <c r="I232" s="36"/>
      <c r="J232" s="36"/>
      <c r="K232" s="36"/>
      <c r="L232" s="36"/>
      <c r="M232" s="36"/>
      <c r="N232" s="36"/>
    </row>
    <row r="233" spans="2:14">
      <c r="B233" s="37" t="s">
        <v>20</v>
      </c>
      <c r="C233" s="35"/>
      <c r="D233" s="35"/>
      <c r="E233" s="35"/>
      <c r="F233" s="35"/>
      <c r="G233" s="29"/>
      <c r="H233" s="35"/>
      <c r="I233" s="36"/>
      <c r="J233" s="36"/>
      <c r="K233" s="36"/>
      <c r="L233" s="36"/>
      <c r="M233" s="36"/>
      <c r="N233" s="36"/>
    </row>
    <row r="234" spans="2:14">
      <c r="B234" s="35"/>
      <c r="C234" s="35"/>
      <c r="D234" s="35"/>
      <c r="E234" s="35"/>
      <c r="F234" s="35"/>
      <c r="G234" s="29"/>
      <c r="H234" s="35"/>
      <c r="I234" s="36"/>
      <c r="J234" s="36"/>
      <c r="K234" s="36"/>
      <c r="L234" s="36"/>
      <c r="M234" s="36"/>
      <c r="N234" s="36"/>
    </row>
    <row r="235" spans="2:14">
      <c r="B235" s="35"/>
      <c r="C235" s="43" t="s">
        <v>21</v>
      </c>
      <c r="D235" s="35"/>
      <c r="E235" s="35"/>
      <c r="F235" s="35"/>
      <c r="G235" s="29"/>
      <c r="H235" s="35"/>
      <c r="I235" s="36"/>
      <c r="J235" s="36"/>
      <c r="K235" s="36"/>
      <c r="L235" s="36"/>
      <c r="M235" s="36"/>
      <c r="N235" s="36"/>
    </row>
    <row r="236" spans="2:14">
      <c r="B236" s="35"/>
      <c r="C236" s="35"/>
      <c r="D236" s="35" t="s">
        <v>11</v>
      </c>
      <c r="E236" s="35"/>
      <c r="F236" s="35"/>
      <c r="G236" s="29"/>
      <c r="H236" s="35"/>
      <c r="I236" s="40">
        <f>Inputs!J348</f>
        <v>523</v>
      </c>
      <c r="J236" s="36">
        <f>I242</f>
        <v>552.94108101241557</v>
      </c>
      <c r="K236" s="36">
        <f>J242</f>
        <v>742.99439337145589</v>
      </c>
      <c r="L236" s="36">
        <f>K242</f>
        <v>782.99439337145589</v>
      </c>
      <c r="M236" s="36">
        <f>L242</f>
        <v>802.99439337145589</v>
      </c>
      <c r="N236" s="36">
        <f>M242</f>
        <v>822.99439337145589</v>
      </c>
    </row>
    <row r="237" spans="2:14">
      <c r="B237" s="35"/>
      <c r="C237" s="35"/>
      <c r="D237" s="35" t="s">
        <v>13</v>
      </c>
      <c r="E237" s="35"/>
      <c r="F237" s="35"/>
      <c r="G237" s="29"/>
      <c r="H237" s="35"/>
      <c r="I237" s="282">
        <f>Inputs!$J$418*Inputs!$J427</f>
        <v>20</v>
      </c>
      <c r="J237" s="282">
        <f>Inputs!$J$418*Inputs!$J428</f>
        <v>160</v>
      </c>
      <c r="K237" s="282">
        <f>Inputs!$J$418*Inputs!$J429</f>
        <v>20</v>
      </c>
      <c r="L237" s="282">
        <f>Inputs!$J$418*Inputs!$J430</f>
        <v>0</v>
      </c>
      <c r="M237" s="282">
        <f>Inputs!$J$418*Inputs!$J431</f>
        <v>0</v>
      </c>
      <c r="N237" s="282">
        <f>Inputs!$J$418*Inputs!$J432</f>
        <v>0</v>
      </c>
    </row>
    <row r="238" spans="2:14">
      <c r="B238" s="35"/>
      <c r="C238" s="35"/>
      <c r="D238" s="35" t="s">
        <v>101</v>
      </c>
      <c r="E238" s="35"/>
      <c r="F238" s="35"/>
      <c r="G238" s="29"/>
      <c r="H238" s="35"/>
      <c r="I238" s="145">
        <f>SUM('CP Calc'!I84)*Inputs!$J$373*Inputs!$K$348</f>
        <v>9.9410810124155411</v>
      </c>
      <c r="J238" s="145">
        <f>SUM('CP Calc'!J84)*Inputs!$J$373*Inputs!$K$348</f>
        <v>10.053312359040275</v>
      </c>
      <c r="K238" s="145">
        <f>SUM('CP Calc'!K84)*Inputs!$J$373*Inputs!$K$348</f>
        <v>0</v>
      </c>
      <c r="L238" s="145">
        <f>SUM('CP Calc'!L84)*Inputs!$J$373*Inputs!$K$348</f>
        <v>0</v>
      </c>
      <c r="M238" s="145">
        <f>SUM('CP Calc'!M84)*Inputs!$J$373*Inputs!$K$348</f>
        <v>0</v>
      </c>
      <c r="N238" s="145">
        <f>SUM('CP Calc'!N84)*Inputs!$J$373*Inputs!$K$348</f>
        <v>0</v>
      </c>
    </row>
    <row r="239" spans="2:14">
      <c r="B239" s="35"/>
      <c r="C239" s="35"/>
      <c r="D239" s="35" t="s">
        <v>319</v>
      </c>
      <c r="E239" s="35"/>
      <c r="F239" s="35"/>
      <c r="G239" s="29"/>
      <c r="H239" s="35"/>
      <c r="I239" s="144"/>
      <c r="J239" s="145">
        <f>Inputs!$J$363</f>
        <v>20</v>
      </c>
      <c r="K239" s="145">
        <f>Inputs!$J$363</f>
        <v>20</v>
      </c>
      <c r="L239" s="145">
        <f>Inputs!$J$363</f>
        <v>20</v>
      </c>
      <c r="M239" s="145">
        <f>Inputs!$J$363</f>
        <v>20</v>
      </c>
      <c r="N239" s="145">
        <f>Inputs!$J$363</f>
        <v>20</v>
      </c>
    </row>
    <row r="240" spans="2:14">
      <c r="B240" s="35"/>
      <c r="C240" s="35"/>
      <c r="D240" s="35" t="s">
        <v>15</v>
      </c>
      <c r="E240" s="35"/>
      <c r="F240" s="35"/>
      <c r="G240" s="29"/>
      <c r="H240" s="35"/>
      <c r="I240" s="144"/>
      <c r="J240" s="144"/>
      <c r="K240" s="144"/>
      <c r="L240" s="144"/>
      <c r="M240" s="144"/>
      <c r="N240" s="144"/>
    </row>
    <row r="241" spans="2:14">
      <c r="B241" s="35"/>
      <c r="C241" s="35"/>
      <c r="D241" s="35" t="s">
        <v>16</v>
      </c>
      <c r="E241" s="35"/>
      <c r="F241" s="35"/>
      <c r="G241" s="29"/>
      <c r="H241" s="35"/>
      <c r="I241" s="144"/>
      <c r="J241" s="144"/>
      <c r="K241" s="144"/>
      <c r="L241" s="144"/>
      <c r="M241" s="144"/>
      <c r="N241" s="144"/>
    </row>
    <row r="242" spans="2:14">
      <c r="B242" s="35"/>
      <c r="C242" s="35"/>
      <c r="D242" s="35" t="s">
        <v>17</v>
      </c>
      <c r="E242" s="35"/>
      <c r="F242" s="35"/>
      <c r="G242" s="29"/>
      <c r="H242" s="35"/>
      <c r="I242" s="41">
        <f t="shared" ref="I242:N242" si="45">SUM(I236:I241)</f>
        <v>552.94108101241557</v>
      </c>
      <c r="J242" s="41">
        <f t="shared" si="45"/>
        <v>742.99439337145589</v>
      </c>
      <c r="K242" s="41">
        <f t="shared" si="45"/>
        <v>782.99439337145589</v>
      </c>
      <c r="L242" s="41">
        <f t="shared" si="45"/>
        <v>802.99439337145589</v>
      </c>
      <c r="M242" s="41">
        <f t="shared" si="45"/>
        <v>822.99439337145589</v>
      </c>
      <c r="N242" s="41">
        <f t="shared" si="45"/>
        <v>842.99439337145589</v>
      </c>
    </row>
    <row r="243" spans="2:14">
      <c r="B243" s="35"/>
      <c r="C243" s="35"/>
      <c r="D243" s="35"/>
      <c r="E243" s="35"/>
      <c r="F243" s="35"/>
      <c r="G243" s="29"/>
      <c r="H243" s="35"/>
      <c r="I243" s="36"/>
      <c r="J243" s="36"/>
      <c r="K243" s="36"/>
      <c r="L243" s="36"/>
      <c r="M243" s="36"/>
      <c r="N243" s="36"/>
    </row>
    <row r="244" spans="2:14">
      <c r="B244" s="35"/>
      <c r="C244" s="43" t="s">
        <v>23</v>
      </c>
      <c r="D244" s="35"/>
      <c r="E244" s="35"/>
      <c r="F244" s="35"/>
      <c r="G244" s="29"/>
      <c r="H244" s="35"/>
      <c r="I244" s="36"/>
      <c r="J244" s="36"/>
      <c r="K244" s="36"/>
      <c r="L244" s="36"/>
      <c r="M244" s="36"/>
      <c r="N244" s="36"/>
    </row>
    <row r="245" spans="2:14">
      <c r="B245" s="35"/>
      <c r="C245" s="35"/>
      <c r="D245" s="35" t="s">
        <v>11</v>
      </c>
      <c r="E245" s="35"/>
      <c r="F245" s="35"/>
      <c r="G245" s="29"/>
      <c r="H245" s="35"/>
      <c r="I245" s="40">
        <f>Inputs!J349</f>
        <v>52</v>
      </c>
      <c r="J245" s="36">
        <f>I251</f>
        <v>54.188405760316655</v>
      </c>
      <c r="K245" s="36">
        <f>J251</f>
        <v>69.787970277850292</v>
      </c>
      <c r="L245" s="36">
        <f>K251</f>
        <v>75.987970277850295</v>
      </c>
      <c r="M245" s="36">
        <f>L251</f>
        <v>80.987970277850295</v>
      </c>
      <c r="N245" s="36">
        <f>M251</f>
        <v>85.987970277850295</v>
      </c>
    </row>
    <row r="246" spans="2:14">
      <c r="B246" s="35"/>
      <c r="C246" s="35"/>
      <c r="D246" s="35" t="s">
        <v>13</v>
      </c>
      <c r="E246" s="35"/>
      <c r="F246" s="35"/>
      <c r="G246" s="29"/>
      <c r="H246" s="35"/>
      <c r="I246" s="282">
        <f>Inputs!$J$419*Inputs!$J427</f>
        <v>1.2000000000000002</v>
      </c>
      <c r="J246" s="282">
        <f>Inputs!$J$419*Inputs!$J428</f>
        <v>9.6000000000000014</v>
      </c>
      <c r="K246" s="282">
        <f>Inputs!$J$419*Inputs!$J429</f>
        <v>1.2000000000000002</v>
      </c>
      <c r="L246" s="282">
        <f>Inputs!$J$419*Inputs!$J430</f>
        <v>0</v>
      </c>
      <c r="M246" s="282">
        <f>Inputs!$J$419*Inputs!$J431</f>
        <v>0</v>
      </c>
      <c r="N246" s="282">
        <f>Inputs!$J$419*Inputs!$J432</f>
        <v>0</v>
      </c>
    </row>
    <row r="247" spans="2:14">
      <c r="B247" s="35"/>
      <c r="C247" s="35"/>
      <c r="D247" s="35" t="s">
        <v>101</v>
      </c>
      <c r="E247" s="35"/>
      <c r="F247" s="35"/>
      <c r="G247" s="29"/>
      <c r="H247" s="35"/>
      <c r="I247" s="145">
        <f>'CP Calc'!I84*Inputs!$J$373*Inputs!$K$349</f>
        <v>0.98840576031665039</v>
      </c>
      <c r="J247" s="145">
        <f>'CP Calc'!J84*Inputs!$J$373*Inputs!$K$349</f>
        <v>0.99956451753364106</v>
      </c>
      <c r="K247" s="145">
        <f>'CP Calc'!K84*Inputs!$J$373*Inputs!$K$349</f>
        <v>0</v>
      </c>
      <c r="L247" s="145">
        <f>'CP Calc'!L84*Inputs!$J$373*Inputs!$K$349</f>
        <v>0</v>
      </c>
      <c r="M247" s="145">
        <f>'CP Calc'!M84*Inputs!$J$373*Inputs!$K$349</f>
        <v>0</v>
      </c>
      <c r="N247" s="145">
        <f>'CP Calc'!N84*Inputs!$J$373*Inputs!$K$349</f>
        <v>0</v>
      </c>
    </row>
    <row r="248" spans="2:14">
      <c r="B248" s="35"/>
      <c r="C248" s="35"/>
      <c r="D248" s="35" t="s">
        <v>319</v>
      </c>
      <c r="E248" s="35"/>
      <c r="F248" s="35"/>
      <c r="G248" s="29"/>
      <c r="H248" s="35"/>
      <c r="I248" s="144"/>
      <c r="J248" s="145">
        <f>Inputs!$J$364</f>
        <v>5</v>
      </c>
      <c r="K248" s="145">
        <f>Inputs!$J$364</f>
        <v>5</v>
      </c>
      <c r="L248" s="145">
        <f>Inputs!$J$364</f>
        <v>5</v>
      </c>
      <c r="M248" s="145">
        <f>Inputs!$J$364</f>
        <v>5</v>
      </c>
      <c r="N248" s="145">
        <f>Inputs!$J$364</f>
        <v>5</v>
      </c>
    </row>
    <row r="249" spans="2:14">
      <c r="B249" s="35"/>
      <c r="C249" s="35"/>
      <c r="D249" s="35" t="s">
        <v>15</v>
      </c>
      <c r="E249" s="35"/>
      <c r="F249" s="35"/>
      <c r="G249" s="29"/>
      <c r="H249" s="35"/>
      <c r="I249" s="144"/>
      <c r="J249" s="144"/>
      <c r="K249" s="144"/>
      <c r="L249" s="144"/>
      <c r="M249" s="144"/>
      <c r="N249" s="144"/>
    </row>
    <row r="250" spans="2:14">
      <c r="B250" s="35"/>
      <c r="C250" s="35"/>
      <c r="D250" s="35" t="s">
        <v>16</v>
      </c>
      <c r="E250" s="35"/>
      <c r="F250" s="35"/>
      <c r="G250" s="29"/>
      <c r="H250" s="35"/>
      <c r="I250" s="144"/>
      <c r="J250" s="144"/>
      <c r="K250" s="144"/>
      <c r="L250" s="144"/>
      <c r="M250" s="144"/>
      <c r="N250" s="144"/>
    </row>
    <row r="251" spans="2:14">
      <c r="B251" s="35"/>
      <c r="C251" s="35"/>
      <c r="D251" s="35" t="s">
        <v>17</v>
      </c>
      <c r="E251" s="35"/>
      <c r="F251" s="35"/>
      <c r="G251" s="29"/>
      <c r="H251" s="35"/>
      <c r="I251" s="41">
        <f t="shared" ref="I251:N251" si="46">SUM(I245:I250)</f>
        <v>54.188405760316655</v>
      </c>
      <c r="J251" s="41">
        <f t="shared" si="46"/>
        <v>69.787970277850292</v>
      </c>
      <c r="K251" s="41">
        <f t="shared" si="46"/>
        <v>75.987970277850295</v>
      </c>
      <c r="L251" s="41">
        <f t="shared" si="46"/>
        <v>80.987970277850295</v>
      </c>
      <c r="M251" s="41">
        <f t="shared" si="46"/>
        <v>85.987970277850295</v>
      </c>
      <c r="N251" s="41">
        <f t="shared" si="46"/>
        <v>90.987970277850295</v>
      </c>
    </row>
    <row r="252" spans="2:14" ht="9.9499999999999993" customHeight="1">
      <c r="I252" s="156"/>
      <c r="J252" s="156"/>
      <c r="K252" s="156"/>
      <c r="L252" s="156"/>
      <c r="M252" s="156"/>
      <c r="N252" s="156"/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106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Title</vt:lpstr>
      <vt:lpstr>Menu</vt:lpstr>
      <vt:lpstr>Diagram</vt:lpstr>
      <vt:lpstr>Formats</vt:lpstr>
      <vt:lpstr>Check</vt:lpstr>
      <vt:lpstr>Inputs</vt:lpstr>
      <vt:lpstr>CP Capex Vols</vt:lpstr>
      <vt:lpstr>CP PTRM Vols</vt:lpstr>
      <vt:lpstr>CP Exit Fee Vols</vt:lpstr>
      <vt:lpstr>CP ACS Vols</vt:lpstr>
      <vt:lpstr>CP Opex Step Change Vols</vt:lpstr>
      <vt:lpstr>CP Reset RIN</vt:lpstr>
      <vt:lpstr>CP Reset RIN 14.3</vt:lpstr>
      <vt:lpstr>CP Calc</vt:lpstr>
      <vt:lpstr>_LU_DataVersion</vt:lpstr>
      <vt:lpstr>_LU_Version</vt:lpstr>
      <vt:lpstr>ABOLISHMENT_S</vt:lpstr>
      <vt:lpstr>COMPANY_INITIATED_REPLACEMENTS</vt:lpstr>
      <vt:lpstr>CUSTOMER_INITIATED_REPLACEMENTS</vt:lpstr>
      <vt:lpstr>FAULT_REPLACEMENTS</vt:lpstr>
      <vt:lpstr>InfoClassification</vt:lpstr>
      <vt:lpstr>MESH_CLOSE_OUT___OPTIMISATION_INSTALLATIONS</vt:lpstr>
      <vt:lpstr>MESH_DEVICE_INVENTORY</vt:lpstr>
      <vt:lpstr>MESH_DEVICE_VOLUME_GROTH</vt:lpstr>
      <vt:lpstr>MESH_FAULT_REPLACEMENTS</vt:lpstr>
      <vt:lpstr>MESH_PROGRAM_REPLACEMENTS</vt:lpstr>
      <vt:lpstr>METER_INVENTORY</vt:lpstr>
      <vt:lpstr>NEW_CONNECTIONS</vt:lpstr>
      <vt:lpstr>NMI_INVENTORY</vt:lpstr>
      <vt:lpstr>'CP ACS Vols'!Print_Area</vt:lpstr>
      <vt:lpstr>'CP Calc'!Print_Area</vt:lpstr>
      <vt:lpstr>'CP Capex Vols'!Print_Area</vt:lpstr>
      <vt:lpstr>'CP Exit Fee Vols'!Print_Area</vt:lpstr>
      <vt:lpstr>'CP Opex Step Change Vols'!Print_Area</vt:lpstr>
      <vt:lpstr>'CP PTRM Vols'!Print_Area</vt:lpstr>
      <vt:lpstr>'CP ACS Vols'!Print_Titles</vt:lpstr>
      <vt:lpstr>'CP Calc'!Print_Titles</vt:lpstr>
      <vt:lpstr>'CP Opex Step Change Vols'!Print_Titles</vt:lpstr>
      <vt:lpstr>'CP Reset RIN 14.3'!Print_Titles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Aspros</dc:creator>
  <cp:lastModifiedBy>Peter Martinek</cp:lastModifiedBy>
  <cp:lastPrinted>2015-02-02T04:03:56Z</cp:lastPrinted>
  <dcterms:created xsi:type="dcterms:W3CDTF">2014-06-03T06:47:24Z</dcterms:created>
  <dcterms:modified xsi:type="dcterms:W3CDTF">2015-10-13T03:03:52Z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AP  Relay Forecast 2014 - 2020.xlsx</vt:lpwstr>
  </property>
</Properties>
</file>