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0" yWindow="60" windowWidth="20730" windowHeight="11700" tabRatio="500" activeTab="2"/>
  </bookViews>
  <sheets>
    <sheet name="Data2015to2020" sheetId="4" r:id="rId1"/>
    <sheet name="Data by year" sheetId="6" r:id="rId2"/>
    <sheet name="2016 Comparison" sheetId="5" r:id="rId3"/>
    <sheet name="ORG DATA" sheetId="3" state="hidden" r:id="rId4"/>
  </sheets>
  <externalReferences>
    <externalReference r:id="rId5"/>
    <externalReference r:id="rId6"/>
    <externalReference r:id="rId7"/>
    <externalReference r:id="rId8"/>
    <externalReference r:id="rId9"/>
    <externalReference r:id="rId10"/>
  </externalReferences>
  <definedNames>
    <definedName name="anscount" hidden="1">1</definedName>
    <definedName name="AssetCat">OFFSET([1]Lists!$C$5,0,0,[1]Lists!$C$3,1)</definedName>
    <definedName name="CC">OFFSET([1]Lists!$D$5,0,0,[1]Lists!$D$3,1)</definedName>
    <definedName name="CRCP_Span" localSheetId="2">CONCATENATE(CRCP_y1, " to ",CRCP_y5)</definedName>
    <definedName name="CRCP_Span" localSheetId="1">CONCATENATE(CRCP_y1, " to ",CRCP_y5)</definedName>
    <definedName name="CRCP_Span" localSheetId="0">CONCATENATE(CRCP_y1, " to ",CRCP_y5)</definedName>
    <definedName name="CRCP_Span">CONCATENATE(CRCP_y1, " to ",CRCP_y5)</definedName>
    <definedName name="FRCP_span" localSheetId="2">CONCATENATE(FRCP_y1, " to ", FRCP_y5)</definedName>
    <definedName name="FRCP_span" localSheetId="1">CONCATENATE(FRCP_y1, " to ", FRCP_y5)</definedName>
    <definedName name="FRCP_span" localSheetId="0">CONCATENATE(FRCP_y1, " to ", FRCP_y5)</definedName>
    <definedName name="FRCP_span">CONCATENATE(FRCP_y1, " to ", FRCP_y5)</definedName>
    <definedName name="PRCP_Span" comment="DMS - PRCP_span = the previously regulatory control period represented as a span of years for use in worksheet or column headings eg &quot;2016-2020&quot;" localSheetId="2">CONCATENATE(PRCP_y1, " to ",PRCP_y5)</definedName>
    <definedName name="PRCP_Span" comment="DMS - PRCP_span = the previously regulatory control period represented as a span of years for use in worksheet or column headings eg &quot;2016-2020&quot;" localSheetId="1">CONCATENATE(PRCP_y1, " to ",PRCP_y5)</definedName>
    <definedName name="PRCP_Span" comment="DMS - PRCP_span = the previously regulatory control period represented as a span of years for use in worksheet or column headings eg &quot;2016-2020&quot;" localSheetId="0">CONCATENATE(PRCP_y1, " to ",PRCP_y5)</definedName>
    <definedName name="PRCP_Span" comment="DMS - PRCP_span = the previously regulatory control period represented as a span of years for use in worksheet or column headings eg &quot;2016-2020&quot;">CONCATENATE(PRCP_y1, " to ",PRCP_y5)</definedName>
    <definedName name="SheetHeader">'[2]1'!$B$1</definedName>
    <definedName name="Type">'[3]4.1 Public lighting'!$AD$13:$AD$32</definedName>
    <definedName name="Volumes_2015">'[3]4.1 Public lighting'!$AG$13:$AG$32</definedName>
    <definedName name="Volumes_2016">'[3]4.1 Public lighting'!$AH$13:$AH$32</definedName>
    <definedName name="Volumes_2017">'[3]4.1 Public lighting'!$AI$13:$AI$32</definedName>
    <definedName name="Volumes_2018">'[3]4.1 Public lighting'!$AJ$13:$AJ$32</definedName>
    <definedName name="Volumes_2019">'[3]4.1 Public lighting'!$AK$13:$AK$32</definedName>
    <definedName name="Volumes_2020">'[3]4.1 Public lighting'!$AL$13:$AL$32</definedName>
    <definedName name="Works_Type">'[3]4.1 Public lighting'!$AE$13:$AE$32</definedName>
  </definedNames>
  <calcPr calcId="145621" concurrentCalc="0"/>
  <extLst>
    <ext xmlns:mx="http://schemas.microsoft.com/office/mac/excel/2008/main" uri="{7523E5D3-25F3-A5E0-1632-64F254C22452}">
      <mx:ArchID Flags="2"/>
    </ext>
  </extLst>
</workbook>
</file>

<file path=xl/calcChain.xml><?xml version="1.0" encoding="utf-8"?>
<calcChain xmlns="http://schemas.openxmlformats.org/spreadsheetml/2006/main">
  <c r="G113" i="5" l="1"/>
  <c r="G110" i="5"/>
  <c r="D86" i="5"/>
  <c r="D87" i="5"/>
  <c r="D88" i="5"/>
  <c r="D89" i="5"/>
  <c r="D90" i="5"/>
  <c r="D91" i="5"/>
  <c r="D92" i="5"/>
  <c r="D93" i="5"/>
  <c r="D94" i="5"/>
  <c r="D85" i="5"/>
  <c r="O44" i="4"/>
  <c r="E42" i="5"/>
  <c r="O45" i="4"/>
  <c r="E43" i="5"/>
  <c r="O46" i="4"/>
  <c r="E44" i="5"/>
  <c r="O47" i="4"/>
  <c r="E45" i="5"/>
  <c r="O48" i="4"/>
  <c r="E46" i="5"/>
  <c r="E47" i="5"/>
  <c r="O50" i="4"/>
  <c r="E48" i="5"/>
  <c r="O51" i="4"/>
  <c r="E49" i="5"/>
  <c r="E50" i="5"/>
  <c r="O53" i="4"/>
  <c r="E51" i="5"/>
  <c r="E52" i="5"/>
  <c r="O55" i="4"/>
  <c r="E53" i="5"/>
  <c r="O56" i="4"/>
  <c r="E54" i="5"/>
  <c r="O57" i="4"/>
  <c r="E55" i="5"/>
  <c r="O58" i="4"/>
  <c r="E56" i="5"/>
  <c r="O59" i="4"/>
  <c r="E57" i="5"/>
  <c r="O60" i="4"/>
  <c r="E58" i="5"/>
  <c r="O43" i="4"/>
  <c r="E41" i="5"/>
  <c r="F24" i="4"/>
  <c r="D22" i="5"/>
  <c r="F25" i="4"/>
  <c r="D23" i="5"/>
  <c r="F26" i="4"/>
  <c r="D24" i="5"/>
  <c r="F27" i="4"/>
  <c r="D25" i="5"/>
  <c r="F23" i="4"/>
  <c r="D21" i="5"/>
  <c r="D7" i="5"/>
  <c r="D8" i="5"/>
  <c r="D6" i="5"/>
  <c r="D72" i="5"/>
  <c r="D70" i="5"/>
  <c r="D65" i="5"/>
  <c r="D64" i="5"/>
  <c r="D63" i="5"/>
  <c r="D62" i="5"/>
  <c r="AG1" i="6"/>
  <c r="AA1" i="6"/>
  <c r="U1" i="6"/>
  <c r="O1" i="6"/>
  <c r="I1" i="6"/>
  <c r="C1" i="6"/>
  <c r="M115" i="6"/>
  <c r="S115" i="6"/>
  <c r="Y115" i="6"/>
  <c r="AE115" i="6"/>
  <c r="AK115" i="6"/>
  <c r="M112" i="6"/>
  <c r="S112" i="6"/>
  <c r="Y112" i="6"/>
  <c r="AE112" i="6"/>
  <c r="AK112" i="6"/>
  <c r="J96" i="6"/>
  <c r="P96" i="6"/>
  <c r="V96" i="6"/>
  <c r="AB96" i="6"/>
  <c r="AH96" i="6"/>
  <c r="J95" i="6"/>
  <c r="P95" i="6"/>
  <c r="V95" i="6"/>
  <c r="AB95" i="6"/>
  <c r="AH95" i="6"/>
  <c r="J94" i="6"/>
  <c r="P94" i="6"/>
  <c r="V94" i="6"/>
  <c r="AB94" i="6"/>
  <c r="AH94" i="6"/>
  <c r="J93" i="6"/>
  <c r="P93" i="6"/>
  <c r="V93" i="6"/>
  <c r="AB93" i="6"/>
  <c r="AH93" i="6"/>
  <c r="J92" i="6"/>
  <c r="P92" i="6"/>
  <c r="V92" i="6"/>
  <c r="AB92" i="6"/>
  <c r="AH92" i="6"/>
  <c r="J90" i="6"/>
  <c r="P90" i="6"/>
  <c r="V90" i="6"/>
  <c r="AB90" i="6"/>
  <c r="AH90" i="6"/>
  <c r="J87" i="6"/>
  <c r="P87" i="6"/>
  <c r="V87" i="6"/>
  <c r="AB87" i="6"/>
  <c r="AH87" i="6"/>
  <c r="D80" i="6"/>
  <c r="D79" i="6"/>
  <c r="D77" i="6"/>
  <c r="D76" i="6"/>
  <c r="AH74" i="6"/>
  <c r="AB74" i="6"/>
  <c r="V74" i="6"/>
  <c r="P74" i="6"/>
  <c r="J74" i="6"/>
  <c r="D74" i="6"/>
  <c r="AH72" i="6"/>
  <c r="AB72" i="6"/>
  <c r="V72" i="6"/>
  <c r="P72" i="6"/>
  <c r="J72" i="6"/>
  <c r="D72" i="6"/>
  <c r="AH67" i="6"/>
  <c r="AB67" i="6"/>
  <c r="V67" i="6"/>
  <c r="P67" i="6"/>
  <c r="J67" i="6"/>
  <c r="D67" i="6"/>
  <c r="AH66" i="6"/>
  <c r="AB66" i="6"/>
  <c r="V66" i="6"/>
  <c r="P66" i="6"/>
  <c r="J66" i="6"/>
  <c r="D66" i="6"/>
  <c r="AH65" i="6"/>
  <c r="AB65" i="6"/>
  <c r="V65" i="6"/>
  <c r="P65" i="6"/>
  <c r="J65" i="6"/>
  <c r="D65" i="6"/>
  <c r="J43" i="6"/>
  <c r="P43" i="6"/>
  <c r="V43" i="6"/>
  <c r="AB43" i="6"/>
  <c r="AH43" i="6"/>
  <c r="AH64" i="6"/>
  <c r="AB64" i="6"/>
  <c r="V64" i="6"/>
  <c r="P64" i="6"/>
  <c r="J64" i="6"/>
  <c r="D64" i="6"/>
  <c r="K60" i="6"/>
  <c r="Q60" i="6"/>
  <c r="W60" i="6"/>
  <c r="AC60" i="6"/>
  <c r="AI60" i="6"/>
  <c r="K59" i="6"/>
  <c r="Q59" i="6"/>
  <c r="W59" i="6"/>
  <c r="AC59" i="6"/>
  <c r="AI59" i="6"/>
  <c r="K58" i="6"/>
  <c r="Q58" i="6"/>
  <c r="W58" i="6"/>
  <c r="AC58" i="6"/>
  <c r="AI58" i="6"/>
  <c r="K57" i="6"/>
  <c r="Q57" i="6"/>
  <c r="W57" i="6"/>
  <c r="AC57" i="6"/>
  <c r="AI57" i="6"/>
  <c r="K56" i="6"/>
  <c r="Q56" i="6"/>
  <c r="W56" i="6"/>
  <c r="AC56" i="6"/>
  <c r="AI56" i="6"/>
  <c r="K55" i="6"/>
  <c r="Q55" i="6"/>
  <c r="W55" i="6"/>
  <c r="AC55" i="6"/>
  <c r="AI55" i="6"/>
  <c r="K53" i="6"/>
  <c r="Q53" i="6"/>
  <c r="W53" i="6"/>
  <c r="AC53" i="6"/>
  <c r="AI53" i="6"/>
  <c r="K51" i="6"/>
  <c r="Q51" i="6"/>
  <c r="W51" i="6"/>
  <c r="AC51" i="6"/>
  <c r="AI51" i="6"/>
  <c r="K50" i="6"/>
  <c r="Q50" i="6"/>
  <c r="W50" i="6"/>
  <c r="AC50" i="6"/>
  <c r="AI50" i="6"/>
  <c r="K48" i="6"/>
  <c r="Q48" i="6"/>
  <c r="W48" i="6"/>
  <c r="AC48" i="6"/>
  <c r="AI48" i="6"/>
  <c r="K47" i="6"/>
  <c r="Q47" i="6"/>
  <c r="W47" i="6"/>
  <c r="AC47" i="6"/>
  <c r="AI47" i="6"/>
  <c r="K46" i="6"/>
  <c r="Q46" i="6"/>
  <c r="W46" i="6"/>
  <c r="AC46" i="6"/>
  <c r="AI46" i="6"/>
  <c r="K45" i="6"/>
  <c r="Q45" i="6"/>
  <c r="W45" i="6"/>
  <c r="AC45" i="6"/>
  <c r="AI45" i="6"/>
  <c r="K44" i="6"/>
  <c r="Q44" i="6"/>
  <c r="W44" i="6"/>
  <c r="AC44" i="6"/>
  <c r="AI44" i="6"/>
  <c r="K43" i="6"/>
  <c r="Q43" i="6"/>
  <c r="W43" i="6"/>
  <c r="AC43" i="6"/>
  <c r="AI43" i="6"/>
  <c r="J27" i="6"/>
  <c r="P27" i="6"/>
  <c r="V27" i="6"/>
  <c r="AB27" i="6"/>
  <c r="AH27" i="6"/>
  <c r="J26" i="6"/>
  <c r="P26" i="6"/>
  <c r="V26" i="6"/>
  <c r="AB26" i="6"/>
  <c r="AH26" i="6"/>
  <c r="J25" i="6"/>
  <c r="P25" i="6"/>
  <c r="V25" i="6"/>
  <c r="AB25" i="6"/>
  <c r="AH25" i="6"/>
  <c r="J24" i="6"/>
  <c r="P24" i="6"/>
  <c r="V24" i="6"/>
  <c r="AB24" i="6"/>
  <c r="AH24" i="6"/>
  <c r="J23" i="6"/>
  <c r="P23" i="6"/>
  <c r="V23" i="6"/>
  <c r="AB23" i="6"/>
  <c r="AH23" i="6"/>
  <c r="J19" i="6"/>
  <c r="P19" i="6"/>
  <c r="V19" i="6"/>
  <c r="AB19" i="6"/>
  <c r="AH19" i="6"/>
  <c r="J10" i="6"/>
  <c r="P10" i="6"/>
  <c r="V10" i="6"/>
  <c r="AB10" i="6"/>
  <c r="AH10" i="6"/>
  <c r="J9" i="6"/>
  <c r="P9" i="6"/>
  <c r="V9" i="6"/>
  <c r="AB9" i="6"/>
  <c r="AH9" i="6"/>
  <c r="AG115" i="4"/>
  <c r="AH115" i="4"/>
  <c r="AI115" i="4"/>
  <c r="AJ115" i="4"/>
  <c r="AK115" i="4"/>
  <c r="AG112" i="4"/>
  <c r="AH112" i="4"/>
  <c r="AI112" i="4"/>
  <c r="AJ112" i="4"/>
  <c r="AK112" i="4"/>
  <c r="F96" i="4"/>
  <c r="G96" i="4"/>
  <c r="H96" i="4"/>
  <c r="I96" i="4"/>
  <c r="J96" i="4"/>
  <c r="F95" i="4"/>
  <c r="G95" i="4"/>
  <c r="H95" i="4"/>
  <c r="I95" i="4"/>
  <c r="J95" i="4"/>
  <c r="F94" i="4"/>
  <c r="G94" i="4"/>
  <c r="H94" i="4"/>
  <c r="I94" i="4"/>
  <c r="J94" i="4"/>
  <c r="F93" i="4"/>
  <c r="G93" i="4"/>
  <c r="H93" i="4"/>
  <c r="I93" i="4"/>
  <c r="J93" i="4"/>
  <c r="F92" i="4"/>
  <c r="G92" i="4"/>
  <c r="H92" i="4"/>
  <c r="I92" i="4"/>
  <c r="J92" i="4"/>
  <c r="F90" i="4"/>
  <c r="G90" i="4"/>
  <c r="H90" i="4"/>
  <c r="I90" i="4"/>
  <c r="J90" i="4"/>
  <c r="F87" i="4"/>
  <c r="G87" i="4"/>
  <c r="H87" i="4"/>
  <c r="I87" i="4"/>
  <c r="J87" i="4"/>
  <c r="E80" i="4"/>
  <c r="E79" i="4"/>
  <c r="E77" i="4"/>
  <c r="E76" i="4"/>
  <c r="J74" i="4"/>
  <c r="I74" i="4"/>
  <c r="H74" i="4"/>
  <c r="G74" i="4"/>
  <c r="F74" i="4"/>
  <c r="E74" i="4"/>
  <c r="J72" i="4"/>
  <c r="I72" i="4"/>
  <c r="H72" i="4"/>
  <c r="G72" i="4"/>
  <c r="F72" i="4"/>
  <c r="E72" i="4"/>
  <c r="J67" i="4"/>
  <c r="I67" i="4"/>
  <c r="H67" i="4"/>
  <c r="G67" i="4"/>
  <c r="F67" i="4"/>
  <c r="E67" i="4"/>
  <c r="J66" i="4"/>
  <c r="I66" i="4"/>
  <c r="H66" i="4"/>
  <c r="G66" i="4"/>
  <c r="F66" i="4"/>
  <c r="E66" i="4"/>
  <c r="J65" i="4"/>
  <c r="I65" i="4"/>
  <c r="H65" i="4"/>
  <c r="G65" i="4"/>
  <c r="F65" i="4"/>
  <c r="E65" i="4"/>
  <c r="F43" i="4"/>
  <c r="G43" i="4"/>
  <c r="H43" i="4"/>
  <c r="I43" i="4"/>
  <c r="J43" i="4"/>
  <c r="J64" i="4"/>
  <c r="I64" i="4"/>
  <c r="H64" i="4"/>
  <c r="G64" i="4"/>
  <c r="F64" i="4"/>
  <c r="E64" i="4"/>
  <c r="P60" i="4"/>
  <c r="Q60" i="4"/>
  <c r="R60" i="4"/>
  <c r="S60" i="4"/>
  <c r="P59" i="4"/>
  <c r="Q59" i="4"/>
  <c r="R59" i="4"/>
  <c r="S59" i="4"/>
  <c r="P58" i="4"/>
  <c r="Q58" i="4"/>
  <c r="R58" i="4"/>
  <c r="S58" i="4"/>
  <c r="P57" i="4"/>
  <c r="Q57" i="4"/>
  <c r="R57" i="4"/>
  <c r="S57" i="4"/>
  <c r="P56" i="4"/>
  <c r="Q56" i="4"/>
  <c r="R56" i="4"/>
  <c r="S56" i="4"/>
  <c r="P55" i="4"/>
  <c r="Q55" i="4"/>
  <c r="R55" i="4"/>
  <c r="S55" i="4"/>
  <c r="P53" i="4"/>
  <c r="Q53" i="4"/>
  <c r="R53" i="4"/>
  <c r="S53" i="4"/>
  <c r="P51" i="4"/>
  <c r="Q51" i="4"/>
  <c r="R51" i="4"/>
  <c r="S51" i="4"/>
  <c r="P50" i="4"/>
  <c r="Q50" i="4"/>
  <c r="R50" i="4"/>
  <c r="S50" i="4"/>
  <c r="P48" i="4"/>
  <c r="Q48" i="4"/>
  <c r="R48" i="4"/>
  <c r="S48" i="4"/>
  <c r="P47" i="4"/>
  <c r="Q47" i="4"/>
  <c r="R47" i="4"/>
  <c r="S47" i="4"/>
  <c r="P46" i="4"/>
  <c r="Q46" i="4"/>
  <c r="R46" i="4"/>
  <c r="S46" i="4"/>
  <c r="P45" i="4"/>
  <c r="Q45" i="4"/>
  <c r="R45" i="4"/>
  <c r="S45" i="4"/>
  <c r="P44" i="4"/>
  <c r="Q44" i="4"/>
  <c r="R44" i="4"/>
  <c r="S44" i="4"/>
  <c r="P43" i="4"/>
  <c r="Q43" i="4"/>
  <c r="R43" i="4"/>
  <c r="S43" i="4"/>
  <c r="G27" i="4"/>
  <c r="H27" i="4"/>
  <c r="I27" i="4"/>
  <c r="J27" i="4"/>
  <c r="G26" i="4"/>
  <c r="H26" i="4"/>
  <c r="I26" i="4"/>
  <c r="J26" i="4"/>
  <c r="G25" i="4"/>
  <c r="H25" i="4"/>
  <c r="I25" i="4"/>
  <c r="J25" i="4"/>
  <c r="G24" i="4"/>
  <c r="H24" i="4"/>
  <c r="I24" i="4"/>
  <c r="J24" i="4"/>
  <c r="G23" i="4"/>
  <c r="H23" i="4"/>
  <c r="I23" i="4"/>
  <c r="J23" i="4"/>
  <c r="F19" i="4"/>
  <c r="G19" i="4"/>
  <c r="H19" i="4"/>
  <c r="I19" i="4"/>
  <c r="J19" i="4"/>
  <c r="F10" i="4"/>
  <c r="G10" i="4"/>
  <c r="H10" i="4"/>
  <c r="I10" i="4"/>
  <c r="J10" i="4"/>
  <c r="F9" i="4"/>
  <c r="G9" i="4"/>
  <c r="H9" i="4"/>
  <c r="I9" i="4"/>
  <c r="J9" i="4"/>
  <c r="AM1" i="4"/>
  <c r="AD1" i="4"/>
  <c r="U1" i="4"/>
  <c r="L1" i="4"/>
  <c r="D1" i="4"/>
  <c r="K1" i="3"/>
  <c r="C1" i="3"/>
  <c r="T1" i="3"/>
  <c r="AC1" i="3"/>
  <c r="AL1" i="3"/>
  <c r="AF239" i="3"/>
  <c r="AE239" i="3"/>
  <c r="AF238" i="3"/>
  <c r="AG239" i="3"/>
  <c r="AG238" i="3"/>
  <c r="AH239" i="3"/>
  <c r="AH238" i="3"/>
  <c r="AI239" i="3"/>
  <c r="AI238" i="3"/>
  <c r="AJ239" i="3"/>
  <c r="AJ238" i="3"/>
  <c r="AJ240" i="3"/>
  <c r="AI240" i="3"/>
  <c r="AH240" i="3"/>
  <c r="AG240" i="3"/>
  <c r="AF240" i="3"/>
  <c r="AE240" i="3"/>
  <c r="AF234" i="3"/>
  <c r="AE234" i="3"/>
  <c r="AF233" i="3"/>
  <c r="AG234" i="3"/>
  <c r="AG233" i="3"/>
  <c r="AH234" i="3"/>
  <c r="AH233" i="3"/>
  <c r="AI234" i="3"/>
  <c r="AI233" i="3"/>
  <c r="AJ234" i="3"/>
  <c r="AJ233" i="3"/>
  <c r="AJ235" i="3"/>
  <c r="AI235" i="3"/>
  <c r="AH235" i="3"/>
  <c r="AG235" i="3"/>
  <c r="AF235" i="3"/>
  <c r="AE235" i="3"/>
  <c r="AJ217" i="3"/>
  <c r="AJ218" i="3"/>
  <c r="AI217" i="3"/>
  <c r="AI218" i="3"/>
  <c r="AH217" i="3"/>
  <c r="AH218" i="3"/>
  <c r="AG217" i="3"/>
  <c r="AG218" i="3"/>
  <c r="AF217" i="3"/>
  <c r="AF218" i="3"/>
  <c r="AE217" i="3"/>
  <c r="AE218" i="3"/>
  <c r="AJ216" i="3"/>
  <c r="AI216" i="3"/>
  <c r="AH216" i="3"/>
  <c r="AG216" i="3"/>
  <c r="AF216" i="3"/>
  <c r="AE216" i="3"/>
  <c r="AJ212" i="3"/>
  <c r="AJ213" i="3"/>
  <c r="AI212" i="3"/>
  <c r="AI213" i="3"/>
  <c r="AH212" i="3"/>
  <c r="AH213" i="3"/>
  <c r="AG212" i="3"/>
  <c r="AG213" i="3"/>
  <c r="AF212" i="3"/>
  <c r="AF213" i="3"/>
  <c r="AE212" i="3"/>
  <c r="AE213" i="3"/>
  <c r="AJ209" i="3"/>
  <c r="AJ211" i="3"/>
  <c r="AI209" i="3"/>
  <c r="AI211" i="3"/>
  <c r="AH209" i="3"/>
  <c r="AH211" i="3"/>
  <c r="AG209" i="3"/>
  <c r="AG211" i="3"/>
  <c r="AF209" i="3"/>
  <c r="AF211" i="3"/>
  <c r="AE209" i="3"/>
  <c r="AE211" i="3"/>
  <c r="AF189" i="3"/>
  <c r="AG189" i="3"/>
  <c r="AH189" i="3"/>
  <c r="AI189" i="3"/>
  <c r="AJ189" i="3"/>
  <c r="AF186" i="3"/>
  <c r="AG186" i="3"/>
  <c r="AH186" i="3"/>
  <c r="AI186" i="3"/>
  <c r="AJ186" i="3"/>
  <c r="I177" i="3"/>
  <c r="I176" i="3"/>
  <c r="I178" i="3"/>
  <c r="H177" i="3"/>
  <c r="H176" i="3"/>
  <c r="H178" i="3"/>
  <c r="G177" i="3"/>
  <c r="G176" i="3"/>
  <c r="G178" i="3"/>
  <c r="F177" i="3"/>
  <c r="F176" i="3"/>
  <c r="F178" i="3"/>
  <c r="E177" i="3"/>
  <c r="E176" i="3"/>
  <c r="E178" i="3"/>
  <c r="D177" i="3"/>
  <c r="D176" i="3"/>
  <c r="D178" i="3"/>
  <c r="E159" i="3"/>
  <c r="F159" i="3"/>
  <c r="G159" i="3"/>
  <c r="H159" i="3"/>
  <c r="I159" i="3"/>
  <c r="E158" i="3"/>
  <c r="F158" i="3"/>
  <c r="G158" i="3"/>
  <c r="H158" i="3"/>
  <c r="I158" i="3"/>
  <c r="E157" i="3"/>
  <c r="F157" i="3"/>
  <c r="G157" i="3"/>
  <c r="H157" i="3"/>
  <c r="I157" i="3"/>
  <c r="E156" i="3"/>
  <c r="F156" i="3"/>
  <c r="G156" i="3"/>
  <c r="H156" i="3"/>
  <c r="I156" i="3"/>
  <c r="E155" i="3"/>
  <c r="F155" i="3"/>
  <c r="G155" i="3"/>
  <c r="H155" i="3"/>
  <c r="I155" i="3"/>
  <c r="E153" i="3"/>
  <c r="F153" i="3"/>
  <c r="G153" i="3"/>
  <c r="H153" i="3"/>
  <c r="I153" i="3"/>
  <c r="E150" i="3"/>
  <c r="F150" i="3"/>
  <c r="G150" i="3"/>
  <c r="H150" i="3"/>
  <c r="I150" i="3"/>
  <c r="I139" i="3"/>
  <c r="H139" i="3"/>
  <c r="G139" i="3"/>
  <c r="F139" i="3"/>
  <c r="E139" i="3"/>
  <c r="D139" i="3"/>
  <c r="E130" i="3"/>
  <c r="F130" i="3"/>
  <c r="G130" i="3"/>
  <c r="H130" i="3"/>
  <c r="I130" i="3"/>
  <c r="I117" i="3"/>
  <c r="I116" i="3"/>
  <c r="I118" i="3"/>
  <c r="H117" i="3"/>
  <c r="H116" i="3"/>
  <c r="H118" i="3"/>
  <c r="G117" i="3"/>
  <c r="G116" i="3"/>
  <c r="G118" i="3"/>
  <c r="F117" i="3"/>
  <c r="F116" i="3"/>
  <c r="F118" i="3"/>
  <c r="E117" i="3"/>
  <c r="E116" i="3"/>
  <c r="E118" i="3"/>
  <c r="D117" i="3"/>
  <c r="D116" i="3"/>
  <c r="D118" i="3"/>
  <c r="D111" i="3"/>
  <c r="D110" i="3"/>
  <c r="D108" i="3"/>
  <c r="D107" i="3"/>
  <c r="I105" i="3"/>
  <c r="H105" i="3"/>
  <c r="G105" i="3"/>
  <c r="F105" i="3"/>
  <c r="E105" i="3"/>
  <c r="D105" i="3"/>
  <c r="I103" i="3"/>
  <c r="H103" i="3"/>
  <c r="G103" i="3"/>
  <c r="F103" i="3"/>
  <c r="E103" i="3"/>
  <c r="D103" i="3"/>
  <c r="I98" i="3"/>
  <c r="H98" i="3"/>
  <c r="G98" i="3"/>
  <c r="F98" i="3"/>
  <c r="E98" i="3"/>
  <c r="D98" i="3"/>
  <c r="I97" i="3"/>
  <c r="H97" i="3"/>
  <c r="G97" i="3"/>
  <c r="F97" i="3"/>
  <c r="E97" i="3"/>
  <c r="D97" i="3"/>
  <c r="I96" i="3"/>
  <c r="H96" i="3"/>
  <c r="G96" i="3"/>
  <c r="F96" i="3"/>
  <c r="E96" i="3"/>
  <c r="D96" i="3"/>
  <c r="E61" i="3"/>
  <c r="F61" i="3"/>
  <c r="G61" i="3"/>
  <c r="H61" i="3"/>
  <c r="I61" i="3"/>
  <c r="I95" i="3"/>
  <c r="H95" i="3"/>
  <c r="G95" i="3"/>
  <c r="F95" i="3"/>
  <c r="E95" i="3"/>
  <c r="D95" i="3"/>
  <c r="I84" i="3"/>
  <c r="I83" i="3"/>
  <c r="I85" i="3"/>
  <c r="H84" i="3"/>
  <c r="H83" i="3"/>
  <c r="H85" i="3"/>
  <c r="G84" i="3"/>
  <c r="G83" i="3"/>
  <c r="G85" i="3"/>
  <c r="F84" i="3"/>
  <c r="F83" i="3"/>
  <c r="F85" i="3"/>
  <c r="E84" i="3"/>
  <c r="E83" i="3"/>
  <c r="E85" i="3"/>
  <c r="D84" i="3"/>
  <c r="D83" i="3"/>
  <c r="D85" i="3"/>
  <c r="N78" i="3"/>
  <c r="O78" i="3"/>
  <c r="P78" i="3"/>
  <c r="Q78" i="3"/>
  <c r="R78" i="3"/>
  <c r="N77" i="3"/>
  <c r="O77" i="3"/>
  <c r="P77" i="3"/>
  <c r="Q77" i="3"/>
  <c r="R77" i="3"/>
  <c r="N76" i="3"/>
  <c r="O76" i="3"/>
  <c r="P76" i="3"/>
  <c r="Q76" i="3"/>
  <c r="R76" i="3"/>
  <c r="N75" i="3"/>
  <c r="O75" i="3"/>
  <c r="P75" i="3"/>
  <c r="Q75" i="3"/>
  <c r="R75" i="3"/>
  <c r="N74" i="3"/>
  <c r="O74" i="3"/>
  <c r="P74" i="3"/>
  <c r="Q74" i="3"/>
  <c r="R74" i="3"/>
  <c r="N73" i="3"/>
  <c r="O73" i="3"/>
  <c r="P73" i="3"/>
  <c r="Q73" i="3"/>
  <c r="R73" i="3"/>
  <c r="N71" i="3"/>
  <c r="O71" i="3"/>
  <c r="P71" i="3"/>
  <c r="Q71" i="3"/>
  <c r="R71" i="3"/>
  <c r="N69" i="3"/>
  <c r="O69" i="3"/>
  <c r="P69" i="3"/>
  <c r="Q69" i="3"/>
  <c r="R69" i="3"/>
  <c r="N68" i="3"/>
  <c r="O68" i="3"/>
  <c r="P68" i="3"/>
  <c r="Q68" i="3"/>
  <c r="R68" i="3"/>
  <c r="N66" i="3"/>
  <c r="O66" i="3"/>
  <c r="P66" i="3"/>
  <c r="Q66" i="3"/>
  <c r="R66" i="3"/>
  <c r="N65" i="3"/>
  <c r="O65" i="3"/>
  <c r="P65" i="3"/>
  <c r="Q65" i="3"/>
  <c r="R65" i="3"/>
  <c r="N64" i="3"/>
  <c r="O64" i="3"/>
  <c r="P64" i="3"/>
  <c r="Q64" i="3"/>
  <c r="R64" i="3"/>
  <c r="N63" i="3"/>
  <c r="O63" i="3"/>
  <c r="P63" i="3"/>
  <c r="Q63" i="3"/>
  <c r="R63" i="3"/>
  <c r="N62" i="3"/>
  <c r="O62" i="3"/>
  <c r="P62" i="3"/>
  <c r="Q62" i="3"/>
  <c r="R62" i="3"/>
  <c r="N61" i="3"/>
  <c r="O61" i="3"/>
  <c r="P61" i="3"/>
  <c r="Q61" i="3"/>
  <c r="R61" i="3"/>
  <c r="I50" i="3"/>
  <c r="I49" i="3"/>
  <c r="I51" i="3"/>
  <c r="H50" i="3"/>
  <c r="H49" i="3"/>
  <c r="H51" i="3"/>
  <c r="G50" i="3"/>
  <c r="G49" i="3"/>
  <c r="G51" i="3"/>
  <c r="F50" i="3"/>
  <c r="F49" i="3"/>
  <c r="F51" i="3"/>
  <c r="E50" i="3"/>
  <c r="E49" i="3"/>
  <c r="E51" i="3"/>
  <c r="D50" i="3"/>
  <c r="D49" i="3"/>
  <c r="D51" i="3"/>
  <c r="E32" i="3"/>
  <c r="F32" i="3"/>
  <c r="G32" i="3"/>
  <c r="H32" i="3"/>
  <c r="I32" i="3"/>
  <c r="E31" i="3"/>
  <c r="F31" i="3"/>
  <c r="G31" i="3"/>
  <c r="H31" i="3"/>
  <c r="I31" i="3"/>
  <c r="E30" i="3"/>
  <c r="F30" i="3"/>
  <c r="G30" i="3"/>
  <c r="H30" i="3"/>
  <c r="I30" i="3"/>
  <c r="E29" i="3"/>
  <c r="F29" i="3"/>
  <c r="G29" i="3"/>
  <c r="H29" i="3"/>
  <c r="I29" i="3"/>
  <c r="E28" i="3"/>
  <c r="F28" i="3"/>
  <c r="G28" i="3"/>
  <c r="H28" i="3"/>
  <c r="I28" i="3"/>
  <c r="E24" i="3"/>
  <c r="F24" i="3"/>
  <c r="G24" i="3"/>
  <c r="H24" i="3"/>
  <c r="I24" i="3"/>
  <c r="E13" i="3"/>
  <c r="F13" i="3"/>
  <c r="G13" i="3"/>
  <c r="H13" i="3"/>
  <c r="I13" i="3"/>
  <c r="E12" i="3"/>
  <c r="F12" i="3"/>
  <c r="G12" i="3"/>
  <c r="H12" i="3"/>
  <c r="I12" i="3"/>
</calcChain>
</file>

<file path=xl/sharedStrings.xml><?xml version="1.0" encoding="utf-8"?>
<sst xmlns="http://schemas.openxmlformats.org/spreadsheetml/2006/main" count="1458" uniqueCount="119">
  <si>
    <t>O &amp; M Data Inputs</t>
  </si>
  <si>
    <t xml:space="preserve">Real 2015 $ </t>
  </si>
  <si>
    <t>Input parameters</t>
  </si>
  <si>
    <t>Inputs - all lamps</t>
  </si>
  <si>
    <t>Material premium for rural areas</t>
  </si>
  <si>
    <t>Labour rate (per hour)</t>
  </si>
  <si>
    <t>Labour rate for night patrols (per hour)</t>
  </si>
  <si>
    <t>Elevated platform vehicle (per hour) - urban MV,urban T5</t>
  </si>
  <si>
    <t>Elevated platform vehicle (per hour) - rural MV, rural T5, S-HP</t>
  </si>
  <si>
    <t>Patrol vehicle (per hour)</t>
  </si>
  <si>
    <t>Number of hours in a day</t>
  </si>
  <si>
    <t>Indirect overheads</t>
  </si>
  <si>
    <t>Inputs - MV80</t>
  </si>
  <si>
    <t>Depreciation period</t>
  </si>
  <si>
    <t>Lamps - bulk change</t>
  </si>
  <si>
    <t>PE cells - bulk change</t>
  </si>
  <si>
    <t>Proportion of lamps that fail between bulk change</t>
  </si>
  <si>
    <t>Unit cost - lamp</t>
  </si>
  <si>
    <t>Unit cost - PE cell</t>
  </si>
  <si>
    <t>Unit cost - luminaire</t>
  </si>
  <si>
    <t>Unit cost - miscellaneous materials (bulk lamp)</t>
  </si>
  <si>
    <t>Unit cost - miscellaneous materials (repair)</t>
  </si>
  <si>
    <t>Number of men in crew</t>
  </si>
  <si>
    <t>Number of bulk lamp changes in 1 day - urban</t>
  </si>
  <si>
    <t>Number of bulk lamp changes in 1 day - rural</t>
  </si>
  <si>
    <t>Number of repairs in 1 day - urban</t>
  </si>
  <si>
    <t>Number of repairs in 1 day - rural</t>
  </si>
  <si>
    <t xml:space="preserve">   % of repairs - lamps</t>
  </si>
  <si>
    <t xml:space="preserve">   % of repairs - PE cells</t>
  </si>
  <si>
    <t xml:space="preserve">   % of repairs - luminaires</t>
  </si>
  <si>
    <t xml:space="preserve">   % of repairs - other</t>
  </si>
  <si>
    <t>Other Maintenance and Repair costs</t>
  </si>
  <si>
    <t>Traffic control costs</t>
  </si>
  <si>
    <t>Other costs : Describe…………………………………….</t>
  </si>
  <si>
    <t>Number of Lights</t>
  </si>
  <si>
    <t>Unit Cost</t>
  </si>
  <si>
    <t>Location of selected public lighting assets within distributors' areas (%)</t>
  </si>
  <si>
    <t>Urban</t>
  </si>
  <si>
    <t>Rural</t>
  </si>
  <si>
    <t>Inputs - S-HP150</t>
  </si>
  <si>
    <t xml:space="preserve">Depreciation period </t>
  </si>
  <si>
    <t>Number of patrols per year</t>
  </si>
  <si>
    <t>Lamps - frequency of replacement</t>
  </si>
  <si>
    <t>PE cells - frequency of replacement</t>
  </si>
  <si>
    <t>Unit cost - miscellaneous materials</t>
  </si>
  <si>
    <t>Number of men in crew - road patrols</t>
  </si>
  <si>
    <t>Number of men in crew - repairs</t>
  </si>
  <si>
    <t>Number of lamps patrolled in 1 day - urban</t>
  </si>
  <si>
    <t>Number of lamps patrolled in 1 day - rural</t>
  </si>
  <si>
    <t>Inputs - S-HP250</t>
  </si>
  <si>
    <t>Dedicated street lighting poles</t>
  </si>
  <si>
    <t>Period of inspection</t>
  </si>
  <si>
    <t>Pole inspection rate</t>
  </si>
  <si>
    <t>Depreciation of dedicated street lighting pole &amp; bracket</t>
  </si>
  <si>
    <t>Proportion of lights on dedicated poles</t>
  </si>
  <si>
    <t>Other direct costs</t>
  </si>
  <si>
    <t>Call centre</t>
  </si>
  <si>
    <t>Number of calls</t>
  </si>
  <si>
    <t>Average cost per call $</t>
  </si>
  <si>
    <t>GIS and other</t>
  </si>
  <si>
    <t>Complaints handling</t>
  </si>
  <si>
    <t>ENERGY EFFICIENT LIGHTS</t>
  </si>
  <si>
    <t>Inputs - T5 (2 X 14W)</t>
  </si>
  <si>
    <t>Ballast unit life</t>
  </si>
  <si>
    <t>Proportion of luminaires that fail between bulk change</t>
  </si>
  <si>
    <t>UNITED ENERGY</t>
  </si>
  <si>
    <t>Number of bulk lamp changes in 1 day - remote</t>
  </si>
  <si>
    <t>Number of repairs in 1 day - remote</t>
  </si>
  <si>
    <t>Number of lamps patrolled in 1 day - remote</t>
  </si>
  <si>
    <t>Inputs - Category P LED</t>
  </si>
  <si>
    <t>POWERCOR</t>
  </si>
  <si>
    <t>CITIPOWER</t>
  </si>
  <si>
    <t>Inputs - T5 (2x24W)</t>
  </si>
  <si>
    <t>Other O &amp; M costs specific to North/East zone</t>
  </si>
  <si>
    <t>Other N\E O &amp; M costs : Describe…………………………………….</t>
  </si>
  <si>
    <t>SP AusNet - Central</t>
  </si>
  <si>
    <t>Remote</t>
  </si>
  <si>
    <t>SP AusNet - North/East</t>
  </si>
  <si>
    <t>Traffic Control Costs</t>
  </si>
  <si>
    <t>Number of Lights (All Lights)</t>
  </si>
  <si>
    <t>AUSNET</t>
  </si>
  <si>
    <t>JEMENA</t>
  </si>
  <si>
    <t>Lamps - bulk change - life</t>
  </si>
  <si>
    <t>PE cells - bulk change - life</t>
  </si>
  <si>
    <t>Number of elevated platforms</t>
  </si>
  <si>
    <t>Number of men in vehicles - road patrols</t>
  </si>
  <si>
    <t>Number of men in vehicles - repairs</t>
  </si>
  <si>
    <t>Number of elevated platforms in crew</t>
  </si>
  <si>
    <t>PE cells - change</t>
  </si>
  <si>
    <t>Proportion of light failure between bulk change</t>
  </si>
  <si>
    <t>Unit cost - miscellaneous materials (PE cells)</t>
  </si>
  <si>
    <t>Number of PE cell changes in 1 day - urban</t>
  </si>
  <si>
    <t>Number of PE cell changes in 1 day - rural</t>
  </si>
  <si>
    <t>Public Lighting Cost Build-up Summary (2015 to 2020)</t>
  </si>
  <si>
    <t>Public Lighting Cost Build-up Summary (2015)</t>
  </si>
  <si>
    <t>Comments</t>
  </si>
  <si>
    <t>The labour rates are consistent for Jemena, United Energy (UE) and Ausnet Services at between $90 and $97 per hour. The rates for CitiPower and Powercor are clearly not competitive, as they begin at $120 and end at $120 per hour in 2020. It is unreasonable for these rates are so different, noting that . We propose the average of Jemena, United Energy (UE) and Ausnet Services to be used in the CitiPower and Powercor determination.</t>
  </si>
  <si>
    <t>Nil</t>
  </si>
  <si>
    <t xml:space="preserve">The labour rates for night patrols vary widely. The prices for Jemena are clearly the lowest, whilst CitiPower and Powercor clearly the highest. It is unreasonable for this range to be the case. It could be argued that rural prices may be higher, however, considering the price differential between Ausnet and powercor (who have a very similar rural combined with urban/urban fringe coverage shows significant variation in pricing.  In addition considering highly urbanised areas CitiPower and Jemena can be considered similar. Noting that costs for hourly rates should not vary much, although the actual costs of traffic management etc. may be reasonably considered to be higher. Without further input from DNSPs we consider it reasonable that Ausnet and Powercor prices be similar (and hence the lower of these applied) and that the remaining DNSPs use the lower of the hourly rates (i.e. Jemena's rate applies). </t>
  </si>
  <si>
    <t>The range of costs for these items (EPV costs urban and rural and patrol vehicles) are large. Without specific reason for this it appears that some rates are uncompetitive. Given that each of the DNSP meet both ESV and VESI guidelines it is unreasonable for some prices to be as much as double those of other DNSPs (if the actual tenders are this different then we would assume the procurement process to reduce costs has been ineffective). We would propose the lowest rates be used.</t>
  </si>
  <si>
    <t>ITEM</t>
  </si>
  <si>
    <t>As per item 4</t>
  </si>
  <si>
    <t>The labour rates are consistent for Jemena, United Energy (UE) and Ausnet Services at between $90 and $97 per hour. The rates for CitiPower and Powercor are clearly not competitive, as they are over  higher 35% than other DNSPs. It is unreasonable for these rates are so different. We propose the average of Jemena, United Energy (UE) and Ausnet Services to be used in the CitiPower and Powercor determination.</t>
  </si>
  <si>
    <t>Prices for materials for United Energy are lower than all other DNSPs.  It is the pricing increases of 4 of the DNSPs are almost identically above the prices from UE, at around 15%. This appears to be an overhead that has been applied to these costs across the board. We would question whether this overhead is allowed, and if not should be removed.</t>
  </si>
  <si>
    <t>As per item 11</t>
  </si>
  <si>
    <t>The volume of lamp changes that can be completed in the Jemena and UE areas seems inordinately low. Given that each of the DNSP meet both ESV and VESI guidelines the contractors should be operating as effectively in each area. A consistent bulk lamp change rate should be applied in each urban area and across the rural and remote categories. best practice management outcomes should be required by all DNSPs and the higher number applkied per day used for all DNSPs 9in this case Powercor).</t>
  </si>
  <si>
    <t>As per item 18</t>
  </si>
  <si>
    <t>In practice no DNSP replaces NEMA cells en bulk. We would be interested in seeing evidence of these bulk replacements as whenever questioned the DNSPs say they do not do bulk repalcements of NEMA cells. Allowing for a full replacement of all NEMA cells after 10 years within the model is unreasonable. Instead we would propose that these cells have a 20 year life with a failure rate over this time period being applied. Thus failure rate should be based on provided evidence from DNSPs or from PE Cell manufacturers.</t>
  </si>
  <si>
    <t>A/ insert evidence of failure rates for NEMA here…</t>
  </si>
  <si>
    <t>We note that the only DNSP who appears to have very accurate data is that provioded by UE. Unless specific data has been provided by other DNSPs to justify the number of lamps patrolled per day we recommend that the UE numbers be applied where relevant.</t>
  </si>
  <si>
    <t>As per item 40</t>
  </si>
  <si>
    <t>Efficiency should be rewarded. Best practice in repairs is clearly led by UE. We recommend the numbers used by UE be applied to the other DNSPs - or at worst an improving rate of repairs such that at the end of the 5 year period best prcatice applies across the board.</t>
  </si>
  <si>
    <t>As per item 43</t>
  </si>
  <si>
    <t>As per item 43 except that Powercor provides the best practice example.</t>
  </si>
  <si>
    <t>As per item 31</t>
  </si>
  <si>
    <t>As per item 45</t>
  </si>
  <si>
    <t>Apply 11.4% failure rate across the board. See Section 1.2 in report.</t>
  </si>
  <si>
    <t>See Section 1.3 in report</t>
  </si>
  <si>
    <t>As per Item 18</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</si>
</sst>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6" formatCode="&quot;$&quot;#,##0;[Red]\-&quot;$&quot;#,##0"/>
    <numFmt numFmtId="8" formatCode="&quot;$&quot;#,##0.00;[Red]\-&quot;$&quot;#,##0.00"/>
    <numFmt numFmtId="44" formatCode="_-&quot;$&quot;* #,##0.00_-;\-&quot;$&quot;* #,##0.00_-;_-&quot;$&quot;* &quot;-&quot;??_-;_-@_-"/>
    <numFmt numFmtId="43" formatCode="_-* #,##0.00_-;\-* #,##0.00_-;_-* &quot;-&quot;??_-;_-@_-"/>
    <numFmt numFmtId="164" formatCode="0.0%"/>
    <numFmt numFmtId="165" formatCode="&quot;$&quot;#,##0.00"/>
    <numFmt numFmtId="166" formatCode="_-* #,##0_-;\-* #,##0_-;_-* &quot;-&quot;??_-;_-@_-"/>
    <numFmt numFmtId="167" formatCode="_(&quot;$&quot;* #,##0.00_);_(&quot;$&quot;* \(#,##0.00\);_(&quot;$&quot;* &quot;-&quot;??_);_(@_)"/>
    <numFmt numFmtId="168" formatCode="_(* #,##0.00_);_(* \(#,##0.00\);_(* &quot;-&quot;??_);_(@_)"/>
    <numFmt numFmtId="169" formatCode="&quot;$&quot;#,##0.00_);[Red]\(&quot;$&quot;#,##0.00\)"/>
    <numFmt numFmtId="170" formatCode="_(* #,##0_);_(* \(#,##0\);_(* &quot;-&quot;??_);_(@_)"/>
    <numFmt numFmtId="171" formatCode="_(#,##0.00%_);\(#,##0.00%\);_(&quot;-&quot;_)"/>
    <numFmt numFmtId="172" formatCode="_(#,##0.00_);\(#,##0.00\);_(&quot;-&quot;_)"/>
    <numFmt numFmtId="173" formatCode="_(#,##0_);\(#,##0\);_(&quot;-&quot;_)"/>
  </numFmts>
  <fonts count="19" x14ac:knownFonts="1">
    <font>
      <sz val="10"/>
      <name val="Arial"/>
    </font>
    <font>
      <b/>
      <sz val="12"/>
      <color theme="0"/>
      <name val="Calibri"/>
      <family val="2"/>
      <scheme val="minor"/>
    </font>
    <font>
      <sz val="10"/>
      <name val="Arial"/>
      <family val="2"/>
    </font>
    <font>
      <b/>
      <u/>
      <sz val="12"/>
      <name val="Arial"/>
      <family val="2"/>
    </font>
    <font>
      <b/>
      <u/>
      <sz val="12"/>
      <color indexed="12"/>
      <name val="Arial"/>
      <family val="2"/>
    </font>
    <font>
      <b/>
      <sz val="11"/>
      <name val="Arial"/>
      <family val="2"/>
    </font>
    <font>
      <b/>
      <sz val="10"/>
      <name val="Arial"/>
      <family val="2"/>
    </font>
    <font>
      <b/>
      <u/>
      <sz val="14"/>
      <name val="Arial"/>
      <family val="2"/>
    </font>
    <font>
      <sz val="10"/>
      <color theme="0"/>
      <name val="Arial"/>
      <family val="2"/>
    </font>
    <font>
      <sz val="10"/>
      <color indexed="12"/>
      <name val="Arial"/>
      <family val="2"/>
    </font>
    <font>
      <sz val="9"/>
      <color theme="1"/>
      <name val="Segoe UI"/>
      <family val="2"/>
    </font>
    <font>
      <u/>
      <sz val="10"/>
      <name val="Arial"/>
      <family val="2"/>
    </font>
    <font>
      <sz val="8"/>
      <name val="Arial"/>
      <family val="2"/>
    </font>
    <font>
      <sz val="11"/>
      <color theme="1"/>
      <name val="Calibri"/>
      <family val="2"/>
      <scheme val="minor"/>
    </font>
    <font>
      <sz val="10"/>
      <color theme="1"/>
      <name val="Arial"/>
      <family val="2"/>
    </font>
    <font>
      <b/>
      <sz val="16"/>
      <color indexed="9"/>
      <name val="Arial"/>
      <family val="2"/>
    </font>
    <font>
      <u/>
      <sz val="10"/>
      <color theme="10"/>
      <name val="Arial"/>
      <family val="2"/>
    </font>
    <font>
      <u/>
      <sz val="10"/>
      <color theme="11"/>
      <name val="Arial"/>
      <family val="2"/>
    </font>
    <font>
      <u/>
      <sz val="10"/>
      <color indexed="10"/>
      <name val="Arial"/>
      <family val="2"/>
    </font>
  </fonts>
  <fills count="10">
    <fill>
      <patternFill patternType="none"/>
    </fill>
    <fill>
      <patternFill patternType="gray125"/>
    </fill>
    <fill>
      <patternFill patternType="solid">
        <fgColor indexed="13"/>
        <bgColor indexed="64"/>
      </patternFill>
    </fill>
    <fill>
      <patternFill patternType="solid">
        <fgColor indexed="43"/>
        <bgColor indexed="64"/>
      </patternFill>
    </fill>
    <fill>
      <patternFill patternType="solid">
        <fgColor indexed="41"/>
        <bgColor indexed="64"/>
      </patternFill>
    </fill>
    <fill>
      <patternFill patternType="solid">
        <fgColor theme="0" tint="-0.499984740745262"/>
        <bgColor indexed="64"/>
      </patternFill>
    </fill>
    <fill>
      <patternFill patternType="solid">
        <fgColor theme="1"/>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rgb="FFFFFF00"/>
        <bgColor indexed="64"/>
      </patternFill>
    </fill>
  </fills>
  <borders count="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bottom/>
      <diagonal/>
    </border>
    <border>
      <left style="thin">
        <color auto="1"/>
      </left>
      <right/>
      <top/>
      <bottom/>
      <diagonal/>
    </border>
    <border>
      <left style="thin">
        <color auto="1"/>
      </left>
      <right style="thin">
        <color auto="1"/>
      </right>
      <top style="thin">
        <color auto="1"/>
      </top>
      <bottom style="thin">
        <color auto="1"/>
      </bottom>
      <diagonal/>
    </border>
  </borders>
  <cellStyleXfs count="251">
    <xf numFmtId="0" fontId="0" fillId="0" borderId="0"/>
    <xf numFmtId="43" fontId="2" fillId="0" borderId="0" applyFont="0" applyFill="0" applyBorder="0" applyAlignment="0" applyProtection="0"/>
    <xf numFmtId="9" fontId="2" fillId="0" borderId="0" applyFont="0" applyFill="0" applyBorder="0" applyAlignment="0" applyProtection="0"/>
    <xf numFmtId="0" fontId="10" fillId="0" borderId="0"/>
    <xf numFmtId="0" fontId="2" fillId="0" borderId="0"/>
    <xf numFmtId="43" fontId="13" fillId="0" borderId="0" applyFont="0" applyFill="0" applyBorder="0" applyAlignment="0" applyProtection="0"/>
    <xf numFmtId="43" fontId="13" fillId="0" borderId="0" applyFont="0" applyFill="0" applyBorder="0" applyAlignment="0" applyProtection="0"/>
    <xf numFmtId="0" fontId="2" fillId="0" borderId="0"/>
    <xf numFmtId="0" fontId="2" fillId="0" borderId="0"/>
    <xf numFmtId="0" fontId="13" fillId="0" borderId="0"/>
    <xf numFmtId="0" fontId="14" fillId="0" borderId="0"/>
    <xf numFmtId="9" fontId="2" fillId="0" borderId="0" applyFont="0" applyFill="0" applyBorder="0" applyAlignment="0" applyProtection="0"/>
    <xf numFmtId="9" fontId="13" fillId="0" borderId="0" applyFont="0" applyFill="0" applyBorder="0" applyAlignment="0" applyProtection="0"/>
    <xf numFmtId="0" fontId="15" fillId="5" borderId="0">
      <alignment horizontal="left" vertical="center"/>
      <protection locked="0"/>
    </xf>
    <xf numFmtId="0" fontId="1" fillId="6" borderId="0">
      <alignment vertical="center"/>
      <protection locked="0"/>
    </xf>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cellStyleXfs>
  <cellXfs count="150">
    <xf numFmtId="0" fontId="0" fillId="0" borderId="0" xfId="0"/>
    <xf numFmtId="0" fontId="3" fillId="0" borderId="0" xfId="0" applyFont="1" applyAlignment="1"/>
    <xf numFmtId="0" fontId="0" fillId="0" borderId="0" xfId="0" applyAlignment="1"/>
    <xf numFmtId="0" fontId="0" fillId="0" borderId="0" xfId="0" applyAlignment="1">
      <alignment horizontal="left" vertical="center"/>
    </xf>
    <xf numFmtId="0" fontId="0" fillId="0" borderId="0" xfId="0" applyFill="1" applyAlignment="1">
      <alignment horizontal="left" vertical="center"/>
    </xf>
    <xf numFmtId="0" fontId="4" fillId="0" borderId="0" xfId="0" applyFont="1" applyFill="1" applyAlignment="1"/>
    <xf numFmtId="0" fontId="0" fillId="0" borderId="0" xfId="0" applyFill="1"/>
    <xf numFmtId="10" fontId="0" fillId="0" borderId="0" xfId="0" applyNumberFormat="1"/>
    <xf numFmtId="0" fontId="6" fillId="0" borderId="0" xfId="0" applyFont="1" applyBorder="1" applyAlignment="1">
      <alignment horizontal="left"/>
    </xf>
    <xf numFmtId="0" fontId="7" fillId="0" borderId="0" xfId="0" applyFont="1"/>
    <xf numFmtId="0" fontId="7" fillId="0" borderId="0" xfId="0" applyFont="1" applyFill="1"/>
    <xf numFmtId="0" fontId="6" fillId="0" borderId="2" xfId="0" applyFont="1" applyFill="1" applyBorder="1"/>
    <xf numFmtId="0" fontId="6" fillId="0" borderId="0" xfId="0" applyFont="1"/>
    <xf numFmtId="0" fontId="6" fillId="0" borderId="0" xfId="0" applyFont="1" applyFill="1"/>
    <xf numFmtId="0" fontId="8" fillId="0" borderId="0" xfId="0" applyFont="1"/>
    <xf numFmtId="0" fontId="2" fillId="0" borderId="0" xfId="0" applyFont="1"/>
    <xf numFmtId="164" fontId="9" fillId="3" borderId="0" xfId="0" applyNumberFormat="1" applyFont="1" applyFill="1"/>
    <xf numFmtId="165" fontId="2" fillId="0" borderId="0" xfId="0" applyNumberFormat="1" applyFont="1"/>
    <xf numFmtId="44" fontId="2" fillId="0" borderId="0" xfId="0" applyNumberFormat="1" applyFont="1"/>
    <xf numFmtId="8" fontId="9" fillId="3" borderId="0" xfId="0" applyNumberFormat="1" applyFont="1" applyFill="1"/>
    <xf numFmtId="165" fontId="6" fillId="0" borderId="0" xfId="0" applyNumberFormat="1" applyFont="1"/>
    <xf numFmtId="165" fontId="0" fillId="0" borderId="0" xfId="0" applyNumberFormat="1"/>
    <xf numFmtId="44" fontId="6" fillId="0" borderId="0" xfId="0" applyNumberFormat="1" applyFont="1"/>
    <xf numFmtId="0" fontId="0" fillId="0" borderId="0" xfId="0" applyAlignment="1">
      <alignment horizontal="right"/>
    </xf>
    <xf numFmtId="0" fontId="2" fillId="0" borderId="0" xfId="0" applyFont="1" applyFill="1"/>
    <xf numFmtId="0" fontId="9" fillId="3" borderId="0" xfId="0" applyFont="1" applyFill="1"/>
    <xf numFmtId="166" fontId="9" fillId="3" borderId="0" xfId="1" applyNumberFormat="1" applyFont="1" applyFill="1"/>
    <xf numFmtId="164" fontId="9" fillId="3" borderId="0" xfId="2" applyNumberFormat="1" applyFont="1" applyFill="1"/>
    <xf numFmtId="44" fontId="0" fillId="0" borderId="0" xfId="0" applyNumberFormat="1"/>
    <xf numFmtId="164" fontId="0" fillId="0" borderId="0" xfId="2" applyNumberFormat="1" applyFont="1" applyFill="1"/>
    <xf numFmtId="164" fontId="9" fillId="0" borderId="0" xfId="2" applyNumberFormat="1" applyFont="1" applyFill="1"/>
    <xf numFmtId="0" fontId="11" fillId="0" borderId="4" xfId="0" applyFont="1" applyBorder="1" applyAlignment="1">
      <alignment horizontal="left"/>
    </xf>
    <xf numFmtId="0" fontId="0" fillId="0" borderId="0" xfId="0" applyBorder="1" applyAlignment="1">
      <alignment horizontal="right"/>
    </xf>
    <xf numFmtId="9" fontId="0" fillId="0" borderId="0" xfId="2" applyFont="1" applyFill="1"/>
    <xf numFmtId="9" fontId="9" fillId="0" borderId="0" xfId="2" applyFont="1" applyFill="1"/>
    <xf numFmtId="6" fontId="9" fillId="3" borderId="0" xfId="0" applyNumberFormat="1" applyFont="1" applyFill="1"/>
    <xf numFmtId="3" fontId="2" fillId="0" borderId="2" xfId="0" applyNumberFormat="1" applyFont="1" applyFill="1" applyBorder="1"/>
    <xf numFmtId="3" fontId="2" fillId="0" borderId="0" xfId="0" applyNumberFormat="1" applyFont="1" applyFill="1"/>
    <xf numFmtId="8" fontId="2" fillId="0" borderId="0" xfId="0" applyNumberFormat="1" applyFont="1" applyFill="1"/>
    <xf numFmtId="0" fontId="11" fillId="0" borderId="0" xfId="0" applyFont="1"/>
    <xf numFmtId="0" fontId="11" fillId="0" borderId="0" xfId="0" applyFont="1" applyFill="1"/>
    <xf numFmtId="166" fontId="0" fillId="0" borderId="0" xfId="1" applyNumberFormat="1" applyFont="1"/>
    <xf numFmtId="164" fontId="2" fillId="4" borderId="0" xfId="2" applyNumberFormat="1" applyFont="1" applyFill="1"/>
    <xf numFmtId="6" fontId="0" fillId="4" borderId="0" xfId="0" applyNumberFormat="1" applyFill="1"/>
    <xf numFmtId="166" fontId="0" fillId="0" borderId="0" xfId="0" applyNumberFormat="1"/>
    <xf numFmtId="164" fontId="2" fillId="0" borderId="0" xfId="2" applyNumberFormat="1" applyFont="1" applyFill="1"/>
    <xf numFmtId="0" fontId="0" fillId="0" borderId="0" xfId="0" applyAlignment="1">
      <alignment horizontal="left"/>
    </xf>
    <xf numFmtId="0" fontId="0" fillId="0" borderId="0" xfId="0" applyFill="1" applyAlignment="1">
      <alignment horizontal="left"/>
    </xf>
    <xf numFmtId="0" fontId="2" fillId="0" borderId="0" xfId="0" applyFont="1" applyAlignment="1">
      <alignment horizontal="center"/>
    </xf>
    <xf numFmtId="0" fontId="2" fillId="0" borderId="0" xfId="0" applyFont="1" applyFill="1" applyAlignment="1">
      <alignment horizontal="center"/>
    </xf>
    <xf numFmtId="0" fontId="3" fillId="2" borderId="0" xfId="0" applyFont="1" applyFill="1"/>
    <xf numFmtId="0" fontId="3" fillId="0" borderId="0" xfId="0" applyFont="1" applyFill="1"/>
    <xf numFmtId="0" fontId="2" fillId="4" borderId="0" xfId="0" applyFont="1" applyFill="1"/>
    <xf numFmtId="164" fontId="2" fillId="4" borderId="0" xfId="0" applyNumberFormat="1" applyFont="1" applyFill="1"/>
    <xf numFmtId="0" fontId="2" fillId="0" borderId="0" xfId="4"/>
    <xf numFmtId="166" fontId="2" fillId="4" borderId="0" xfId="1" applyNumberFormat="1" applyFont="1" applyFill="1"/>
    <xf numFmtId="0" fontId="9" fillId="0" borderId="0" xfId="0" applyFont="1" applyFill="1" applyAlignment="1">
      <alignment vertical="top" wrapText="1"/>
    </xf>
    <xf numFmtId="166" fontId="2" fillId="0" borderId="0" xfId="1" applyNumberFormat="1" applyFont="1" applyFill="1"/>
    <xf numFmtId="0" fontId="12" fillId="0" borderId="0" xfId="0" applyFont="1"/>
    <xf numFmtId="0" fontId="12" fillId="0" borderId="0" xfId="0" applyFont="1" applyFill="1"/>
    <xf numFmtId="0" fontId="12" fillId="0" borderId="5" xfId="0" applyFont="1" applyBorder="1"/>
    <xf numFmtId="0" fontId="12" fillId="0" borderId="0" xfId="0" applyFont="1" applyFill="1" applyBorder="1"/>
    <xf numFmtId="0" fontId="6" fillId="0" borderId="0" xfId="0" applyFont="1" applyAlignment="1"/>
    <xf numFmtId="164" fontId="0" fillId="0" borderId="0" xfId="0" applyNumberFormat="1"/>
    <xf numFmtId="164" fontId="2" fillId="0" borderId="0" xfId="0" applyNumberFormat="1" applyFont="1"/>
    <xf numFmtId="167" fontId="0" fillId="0" borderId="0" xfId="0" applyNumberFormat="1"/>
    <xf numFmtId="167" fontId="2" fillId="0" borderId="0" xfId="0" applyNumberFormat="1" applyFont="1"/>
    <xf numFmtId="167" fontId="10" fillId="0" borderId="0" xfId="3" applyNumberFormat="1"/>
    <xf numFmtId="168" fontId="2" fillId="0" borderId="0" xfId="0" applyNumberFormat="1" applyFont="1"/>
    <xf numFmtId="166" fontId="2" fillId="0" borderId="0" xfId="0" applyNumberFormat="1" applyFont="1"/>
    <xf numFmtId="169" fontId="0" fillId="0" borderId="0" xfId="0" applyNumberFormat="1"/>
    <xf numFmtId="166" fontId="6" fillId="0" borderId="0" xfId="0" applyNumberFormat="1" applyFont="1"/>
    <xf numFmtId="164" fontId="6" fillId="0" borderId="0" xfId="0" applyNumberFormat="1" applyFont="1"/>
    <xf numFmtId="1" fontId="0" fillId="0" borderId="0" xfId="0" applyNumberFormat="1"/>
    <xf numFmtId="3" fontId="0" fillId="0" borderId="0" xfId="0" applyNumberFormat="1"/>
    <xf numFmtId="3" fontId="2" fillId="0" borderId="0" xfId="4" applyNumberFormat="1"/>
    <xf numFmtId="164" fontId="2" fillId="0" borderId="0" xfId="4" applyNumberFormat="1"/>
    <xf numFmtId="167" fontId="2" fillId="0" borderId="0" xfId="4" applyNumberFormat="1"/>
    <xf numFmtId="43" fontId="0" fillId="0" borderId="0" xfId="1" applyFont="1"/>
    <xf numFmtId="43" fontId="2" fillId="0" borderId="0" xfId="1" applyFont="1"/>
    <xf numFmtId="170" fontId="0" fillId="0" borderId="0" xfId="0" applyNumberFormat="1"/>
    <xf numFmtId="170" fontId="2" fillId="0" borderId="0" xfId="0" applyNumberFormat="1" applyFont="1"/>
    <xf numFmtId="169" fontId="2" fillId="0" borderId="0" xfId="0" applyNumberFormat="1" applyFont="1"/>
    <xf numFmtId="8" fontId="0" fillId="0" borderId="0" xfId="0" applyNumberFormat="1"/>
    <xf numFmtId="43" fontId="0" fillId="0" borderId="0" xfId="0" applyNumberFormat="1"/>
    <xf numFmtId="0" fontId="6" fillId="7" borderId="0" xfId="0" applyFont="1" applyFill="1"/>
    <xf numFmtId="0" fontId="0" fillId="7" borderId="0" xfId="0" applyFill="1"/>
    <xf numFmtId="0" fontId="2" fillId="7" borderId="0" xfId="0" applyFont="1" applyFill="1"/>
    <xf numFmtId="165" fontId="2" fillId="7" borderId="0" xfId="0" applyNumberFormat="1" applyFont="1" applyFill="1"/>
    <xf numFmtId="8" fontId="2" fillId="4" borderId="0" xfId="0" applyNumberFormat="1" applyFont="1" applyFill="1"/>
    <xf numFmtId="9" fontId="0" fillId="0" borderId="0" xfId="2" applyFont="1"/>
    <xf numFmtId="0" fontId="11" fillId="0" borderId="0" xfId="0" applyFont="1" applyFill="1" applyBorder="1" applyAlignment="1">
      <alignment horizontal="left"/>
    </xf>
    <xf numFmtId="0" fontId="18" fillId="0" borderId="0" xfId="0" applyFont="1"/>
    <xf numFmtId="171" fontId="0" fillId="0" borderId="0" xfId="0" applyNumberFormat="1"/>
    <xf numFmtId="172" fontId="0" fillId="0" borderId="0" xfId="0" applyNumberFormat="1"/>
    <xf numFmtId="173" fontId="0" fillId="0" borderId="0" xfId="0" applyNumberFormat="1"/>
    <xf numFmtId="0" fontId="6" fillId="0" borderId="0" xfId="0" applyFont="1" applyFill="1" applyBorder="1"/>
    <xf numFmtId="0" fontId="2" fillId="0" borderId="0" xfId="0" applyFont="1" applyFill="1" applyBorder="1" applyAlignment="1">
      <alignment horizontal="center"/>
    </xf>
    <xf numFmtId="0" fontId="0" fillId="0" borderId="0" xfId="0" applyFont="1"/>
    <xf numFmtId="0" fontId="0" fillId="7" borderId="0" xfId="0" applyFont="1" applyFill="1"/>
    <xf numFmtId="0" fontId="0" fillId="0" borderId="0" xfId="0" applyFont="1" applyFill="1"/>
    <xf numFmtId="3" fontId="0" fillId="0" borderId="2" xfId="0" applyNumberFormat="1" applyFont="1" applyFill="1" applyBorder="1"/>
    <xf numFmtId="3" fontId="0" fillId="0" borderId="0" xfId="0" applyNumberFormat="1" applyFont="1" applyFill="1"/>
    <xf numFmtId="8" fontId="0" fillId="0" borderId="0" xfId="0" applyNumberFormat="1" applyFont="1" applyFill="1"/>
    <xf numFmtId="3" fontId="0" fillId="0" borderId="0" xfId="0" applyNumberFormat="1" applyFont="1" applyFill="1" applyBorder="1"/>
    <xf numFmtId="166" fontId="0" fillId="0" borderId="0" xfId="1" applyNumberFormat="1" applyFont="1" applyFill="1"/>
    <xf numFmtId="164" fontId="0" fillId="0" borderId="0" xfId="0" applyNumberFormat="1" applyFont="1" applyFill="1"/>
    <xf numFmtId="43" fontId="0" fillId="0" borderId="0" xfId="1" applyFont="1" applyFill="1"/>
    <xf numFmtId="6" fontId="0" fillId="0" borderId="0" xfId="0" applyNumberFormat="1" applyFont="1" applyFill="1"/>
    <xf numFmtId="44" fontId="0" fillId="0" borderId="0" xfId="0" applyNumberFormat="1" applyFont="1" applyFill="1"/>
    <xf numFmtId="166" fontId="0" fillId="0" borderId="0" xfId="0" applyNumberFormat="1" applyFont="1" applyFill="1"/>
    <xf numFmtId="0" fontId="12" fillId="0" borderId="0" xfId="0" applyFont="1" applyBorder="1"/>
    <xf numFmtId="0" fontId="3" fillId="8" borderId="0" xfId="0" applyFont="1" applyFill="1" applyAlignment="1"/>
    <xf numFmtId="0" fontId="0" fillId="8" borderId="0" xfId="0" applyFill="1" applyAlignment="1">
      <alignment horizontal="left" vertical="center"/>
    </xf>
    <xf numFmtId="0" fontId="0" fillId="8" borderId="0" xfId="0" applyFill="1"/>
    <xf numFmtId="0" fontId="7" fillId="8" borderId="0" xfId="0" applyFont="1" applyFill="1"/>
    <xf numFmtId="0" fontId="6" fillId="8" borderId="0" xfId="0" applyFont="1" applyFill="1"/>
    <xf numFmtId="0" fontId="11" fillId="8" borderId="0" xfId="0" applyFont="1" applyFill="1" applyBorder="1" applyAlignment="1">
      <alignment horizontal="left"/>
    </xf>
    <xf numFmtId="0" fontId="11" fillId="8" borderId="0" xfId="0" applyFont="1" applyFill="1"/>
    <xf numFmtId="166" fontId="0" fillId="8" borderId="0" xfId="0" applyNumberFormat="1" applyFill="1"/>
    <xf numFmtId="0" fontId="0" fillId="8" borderId="0" xfId="0" applyFill="1" applyAlignment="1">
      <alignment horizontal="left"/>
    </xf>
    <xf numFmtId="0" fontId="2" fillId="8" borderId="0" xfId="0" applyFont="1" applyFill="1" applyAlignment="1">
      <alignment horizontal="center"/>
    </xf>
    <xf numFmtId="0" fontId="3" fillId="8" borderId="0" xfId="0" applyFont="1" applyFill="1"/>
    <xf numFmtId="0" fontId="2" fillId="8" borderId="0" xfId="0" applyFont="1" applyFill="1"/>
    <xf numFmtId="0" fontId="9" fillId="8" borderId="0" xfId="0" applyFont="1" applyFill="1" applyAlignment="1">
      <alignment vertical="top" wrapText="1"/>
    </xf>
    <xf numFmtId="0" fontId="18" fillId="8" borderId="0" xfId="0" applyFont="1" applyFill="1"/>
    <xf numFmtId="0" fontId="12" fillId="8" borderId="0" xfId="0" applyFont="1" applyFill="1"/>
    <xf numFmtId="0" fontId="12" fillId="8" borderId="0" xfId="0" applyFont="1" applyFill="1" applyBorder="1"/>
    <xf numFmtId="0" fontId="6" fillId="9" borderId="6" xfId="0" applyFont="1" applyFill="1" applyBorder="1" applyAlignment="1">
      <alignment horizontal="center"/>
    </xf>
    <xf numFmtId="164" fontId="2" fillId="0" borderId="0" xfId="0" applyNumberFormat="1" applyFont="1" applyFill="1"/>
    <xf numFmtId="0" fontId="7" fillId="0" borderId="0" xfId="0" applyFont="1" applyAlignment="1"/>
    <xf numFmtId="0" fontId="6" fillId="9" borderId="0" xfId="0" applyFont="1" applyFill="1" applyAlignment="1">
      <alignment horizontal="right"/>
    </xf>
    <xf numFmtId="0" fontId="9" fillId="0" borderId="0" xfId="0" applyFont="1" applyFill="1"/>
    <xf numFmtId="164" fontId="9" fillId="0" borderId="0" xfId="0" applyNumberFormat="1" applyFont="1" applyFill="1"/>
    <xf numFmtId="8" fontId="9" fillId="0" borderId="0" xfId="0" applyNumberFormat="1" applyFont="1" applyFill="1"/>
    <xf numFmtId="166" fontId="9" fillId="0" borderId="0" xfId="1" applyNumberFormat="1" applyFont="1" applyFill="1"/>
    <xf numFmtId="0" fontId="6" fillId="2" borderId="1" xfId="0" applyFont="1" applyFill="1" applyBorder="1" applyAlignment="1">
      <alignment horizontal="center"/>
    </xf>
    <xf numFmtId="0" fontId="0" fillId="2" borderId="2" xfId="0" applyFill="1" applyBorder="1" applyAlignment="1">
      <alignment horizontal="center"/>
    </xf>
    <xf numFmtId="0" fontId="0" fillId="2" borderId="3" xfId="0" applyFill="1" applyBorder="1" applyAlignment="1">
      <alignment horizont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6" fillId="0" borderId="1" xfId="0" applyFont="1" applyFill="1" applyBorder="1" applyAlignment="1">
      <alignment horizontal="center"/>
    </xf>
    <xf numFmtId="0" fontId="0" fillId="0" borderId="2" xfId="0" applyFill="1" applyBorder="1" applyAlignment="1">
      <alignment horizontal="center"/>
    </xf>
    <xf numFmtId="0" fontId="0" fillId="0" borderId="3" xfId="0" applyFill="1" applyBorder="1" applyAlignment="1">
      <alignment horizontal="center"/>
    </xf>
    <xf numFmtId="0" fontId="2" fillId="0" borderId="2" xfId="0" applyFont="1" applyFill="1" applyBorder="1" applyAlignment="1">
      <alignment horizontal="center"/>
    </xf>
    <xf numFmtId="0" fontId="2" fillId="0" borderId="3" xfId="0" applyFont="1" applyFill="1" applyBorder="1" applyAlignment="1">
      <alignment horizontal="center"/>
    </xf>
    <xf numFmtId="0" fontId="0" fillId="9" borderId="0" xfId="0" applyFill="1"/>
    <xf numFmtId="0" fontId="2" fillId="9" borderId="0" xfId="0" applyFont="1" applyFill="1"/>
    <xf numFmtId="1" fontId="0" fillId="0" borderId="0" xfId="0" applyNumberFormat="1" applyFont="1" applyFill="1"/>
  </cellXfs>
  <cellStyles count="251">
    <cellStyle name="Comma" xfId="1" builtinId="3"/>
    <cellStyle name="Comma 2" xfId="5"/>
    <cellStyle name="Comma 75" xfId="6"/>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Normal" xfId="0" builtinId="0"/>
    <cellStyle name="Normal 2" xfId="7"/>
    <cellStyle name="Normal 3" xfId="8"/>
    <cellStyle name="Normal 4" xfId="3"/>
    <cellStyle name="Normal 5" xfId="9"/>
    <cellStyle name="Normal 79" xfId="10"/>
    <cellStyle name="Percent" xfId="2" builtinId="5"/>
    <cellStyle name="Percent 2" xfId="11"/>
    <cellStyle name="Percent 3" xfId="12"/>
    <cellStyle name="Style 1" xfId="4"/>
    <cellStyle name="TableLvl2" xfId="13"/>
    <cellStyle name="TableLvl3" xfId="14"/>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Pole%20Weibull%20v5.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20Business%20&amp;%20other%20detail"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UE%20Public%20lighting%20mode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aul%20Brown/Downloads/Powercor%20-%20MOD%201.8%20-%20PAL%20Public%20Lighting%20Inputs%20-%20April%202015.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NSP%20data%20for%20July%20submission/United%20Energy%20-%20Public%20Lighting%20Model%20-%20April%202015%20(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Paul%20Brown/Downloads/AusNet%20Services%20-%20Public%20lighting%20model%202016-20%20-%20April%20201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ailure Data"/>
      <sheetName val="Weibull"/>
      <sheetName val="Data Input"/>
      <sheetName val="Model"/>
      <sheetName val="Total"/>
      <sheetName val="Lists"/>
      <sheetName val="Change Log"/>
    </sheetNames>
    <sheetDataSet>
      <sheetData sheetId="0"/>
      <sheetData sheetId="1"/>
      <sheetData sheetId="2"/>
      <sheetData sheetId="3"/>
      <sheetData sheetId="4"/>
      <sheetData sheetId="5"/>
      <sheetData sheetId="6">
        <row r="3">
          <cell r="C3">
            <v>13</v>
          </cell>
          <cell r="D3">
            <v>13</v>
          </cell>
        </row>
        <row r="5">
          <cell r="C5" t="str">
            <v>ST POLES - WOOD</v>
          </cell>
          <cell r="D5" t="str">
            <v>RPH</v>
          </cell>
        </row>
      </sheetData>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 Public lighting"/>
      <sheetName val="Unitised"/>
      <sheetName val="C Codes Vol and Exp"/>
      <sheetName val="Vol - RIN Category by MAT"/>
      <sheetName val="$ - RIN Category by MAT"/>
      <sheetName val="OPEX Vol Forecast By strategy"/>
      <sheetName val="OPEX Budget Real 15 $- strategy"/>
    </sheetNames>
    <sheetDataSet>
      <sheetData sheetId="0">
        <row r="13">
          <cell r="AD13" t="str">
            <v>Light</v>
          </cell>
          <cell r="AE13" t="str">
            <v>Installation</v>
          </cell>
          <cell r="AG13">
            <v>124.88704042588589</v>
          </cell>
          <cell r="AH13">
            <v>121.39394846472356</v>
          </cell>
          <cell r="AI13">
            <v>121.39394846472356</v>
          </cell>
          <cell r="AJ13">
            <v>121.10585840607101</v>
          </cell>
          <cell r="AK13">
            <v>122.11417361135499</v>
          </cell>
          <cell r="AL13">
            <v>121.82608355270243</v>
          </cell>
        </row>
        <row r="14">
          <cell r="AD14" t="str">
            <v>Light</v>
          </cell>
          <cell r="AE14" t="str">
            <v>Installation</v>
          </cell>
          <cell r="AG14">
            <v>140.4979204791216</v>
          </cell>
          <cell r="AH14">
            <v>136.568192022814</v>
          </cell>
          <cell r="AI14">
            <v>136.568192022814</v>
          </cell>
          <cell r="AJ14">
            <v>136.24409070682987</v>
          </cell>
          <cell r="AK14">
            <v>137.37844531277435</v>
          </cell>
          <cell r="AL14">
            <v>137.05434399679021</v>
          </cell>
        </row>
        <row r="15">
          <cell r="AD15" t="str">
            <v>Light</v>
          </cell>
          <cell r="AE15" t="str">
            <v>Installation</v>
          </cell>
          <cell r="AG15">
            <v>2.5178838795541507</v>
          </cell>
          <cell r="AH15">
            <v>2.4474586384016845</v>
          </cell>
          <cell r="AI15">
            <v>2.4474586384016845</v>
          </cell>
          <cell r="AJ15">
            <v>2.4416503710901409</v>
          </cell>
          <cell r="AK15">
            <v>2.4619793066805435</v>
          </cell>
          <cell r="AL15">
            <v>2.4561710393689999</v>
          </cell>
        </row>
        <row r="16">
          <cell r="AD16" t="str">
            <v>Light</v>
          </cell>
          <cell r="AE16" t="str">
            <v>Installation</v>
          </cell>
          <cell r="AG16">
            <v>0</v>
          </cell>
          <cell r="AH16">
            <v>0</v>
          </cell>
          <cell r="AI16">
            <v>0</v>
          </cell>
          <cell r="AJ16">
            <v>0</v>
          </cell>
          <cell r="AK16">
            <v>0</v>
          </cell>
          <cell r="AL16">
            <v>0</v>
          </cell>
        </row>
        <row r="17">
          <cell r="AD17" t="str">
            <v>Light</v>
          </cell>
          <cell r="AE17" t="str">
            <v>Installation</v>
          </cell>
          <cell r="AG17">
            <v>17.505328098710038</v>
          </cell>
          <cell r="AH17">
            <v>17.01570386988222</v>
          </cell>
          <cell r="AI17">
            <v>17.01570386988222</v>
          </cell>
          <cell r="AJ17">
            <v>16.975322490185082</v>
          </cell>
          <cell r="AK17">
            <v>17.116657319125071</v>
          </cell>
          <cell r="AL17">
            <v>17.076275939427934</v>
          </cell>
        </row>
        <row r="18">
          <cell r="AD18" t="str">
            <v>Light</v>
          </cell>
          <cell r="AE18" t="str">
            <v>Installation</v>
          </cell>
          <cell r="AG18">
            <v>19.450364554122267</v>
          </cell>
          <cell r="AH18">
            <v>18.906337633202469</v>
          </cell>
          <cell r="AI18">
            <v>18.906337633202469</v>
          </cell>
          <cell r="AJ18">
            <v>18.861469433538982</v>
          </cell>
          <cell r="AK18">
            <v>19.018508132361195</v>
          </cell>
          <cell r="AL18">
            <v>18.973639932697708</v>
          </cell>
        </row>
        <row r="20">
          <cell r="AD20" t="str">
            <v>Light</v>
          </cell>
          <cell r="AE20" t="str">
            <v>Replacement</v>
          </cell>
          <cell r="AG20">
            <v>1140</v>
          </cell>
          <cell r="AH20">
            <v>1140</v>
          </cell>
          <cell r="AI20">
            <v>1140</v>
          </cell>
          <cell r="AJ20">
            <v>1140</v>
          </cell>
          <cell r="AK20">
            <v>1140</v>
          </cell>
          <cell r="AL20">
            <v>1140</v>
          </cell>
        </row>
        <row r="21">
          <cell r="AD21" t="str">
            <v>Light</v>
          </cell>
          <cell r="AE21" t="str">
            <v>Replacement</v>
          </cell>
          <cell r="AG21">
            <v>1406</v>
          </cell>
          <cell r="AH21">
            <v>1406</v>
          </cell>
          <cell r="AI21">
            <v>1406</v>
          </cell>
          <cell r="AJ21">
            <v>1406</v>
          </cell>
          <cell r="AK21">
            <v>1406</v>
          </cell>
          <cell r="AL21">
            <v>1406</v>
          </cell>
        </row>
        <row r="22">
          <cell r="AD22" t="str">
            <v>Pole</v>
          </cell>
          <cell r="AE22" t="str">
            <v>Replacement</v>
          </cell>
          <cell r="AG22">
            <v>124.79999999999927</v>
          </cell>
          <cell r="AH22">
            <v>130.20000000000073</v>
          </cell>
          <cell r="AI22">
            <v>135.60000000000036</v>
          </cell>
          <cell r="AJ22">
            <v>141</v>
          </cell>
          <cell r="AK22">
            <v>146.39999999999964</v>
          </cell>
          <cell r="AL22">
            <v>151.79999999999927</v>
          </cell>
        </row>
        <row r="23">
          <cell r="AD23" t="str">
            <v>Pole</v>
          </cell>
          <cell r="AE23" t="str">
            <v>Replacement</v>
          </cell>
          <cell r="AG23">
            <v>141.20000000000073</v>
          </cell>
          <cell r="AH23">
            <v>157.39999999999782</v>
          </cell>
          <cell r="AI23">
            <v>173.59999999999854</v>
          </cell>
          <cell r="AJ23">
            <v>189.79999999999927</v>
          </cell>
          <cell r="AK23">
            <v>206</v>
          </cell>
          <cell r="AL23">
            <v>222.20000000000073</v>
          </cell>
        </row>
        <row r="24">
          <cell r="AD24" t="str">
            <v>Light</v>
          </cell>
          <cell r="AE24" t="str">
            <v>Replacement</v>
          </cell>
          <cell r="AG24">
            <v>0</v>
          </cell>
          <cell r="AH24">
            <v>0</v>
          </cell>
          <cell r="AI24">
            <v>0</v>
          </cell>
          <cell r="AJ24">
            <v>0</v>
          </cell>
          <cell r="AK24">
            <v>0</v>
          </cell>
          <cell r="AL24">
            <v>0</v>
          </cell>
        </row>
        <row r="26">
          <cell r="AD26" t="str">
            <v>Light</v>
          </cell>
          <cell r="AE26" t="str">
            <v>Maintenance</v>
          </cell>
          <cell r="AG26" t="e">
            <v>#REF!</v>
          </cell>
          <cell r="AH26" t="e">
            <v>#REF!</v>
          </cell>
          <cell r="AI26" t="e">
            <v>#REF!</v>
          </cell>
          <cell r="AJ26" t="e">
            <v>#REF!</v>
          </cell>
          <cell r="AK26" t="e">
            <v>#REF!</v>
          </cell>
          <cell r="AL26" t="e">
            <v>#REF!</v>
          </cell>
        </row>
        <row r="27">
          <cell r="AD27" t="str">
            <v>Light</v>
          </cell>
          <cell r="AE27" t="str">
            <v>Maintenance</v>
          </cell>
          <cell r="AG27" t="e">
            <v>#REF!</v>
          </cell>
          <cell r="AH27" t="e">
            <v>#REF!</v>
          </cell>
          <cell r="AI27" t="e">
            <v>#REF!</v>
          </cell>
          <cell r="AJ27" t="e">
            <v>#REF!</v>
          </cell>
          <cell r="AK27" t="e">
            <v>#REF!</v>
          </cell>
          <cell r="AL27" t="e">
            <v>#REF!</v>
          </cell>
        </row>
        <row r="28">
          <cell r="AD28" t="str">
            <v>Pole</v>
          </cell>
          <cell r="AE28" t="str">
            <v>Maintenance</v>
          </cell>
          <cell r="AG28" t="e">
            <v>#REF!</v>
          </cell>
          <cell r="AH28" t="e">
            <v>#REF!</v>
          </cell>
          <cell r="AI28" t="e">
            <v>#REF!</v>
          </cell>
          <cell r="AJ28" t="e">
            <v>#REF!</v>
          </cell>
          <cell r="AK28" t="e">
            <v>#REF!</v>
          </cell>
          <cell r="AL28" t="e">
            <v>#REF!</v>
          </cell>
        </row>
        <row r="29">
          <cell r="AD29" t="str">
            <v>Light</v>
          </cell>
          <cell r="AE29" t="str">
            <v>Maintenance</v>
          </cell>
          <cell r="AG29" t="e">
            <v>#REF!</v>
          </cell>
          <cell r="AH29" t="e">
            <v>#REF!</v>
          </cell>
          <cell r="AI29" t="e">
            <v>#REF!</v>
          </cell>
          <cell r="AJ29" t="e">
            <v>#REF!</v>
          </cell>
          <cell r="AK29" t="e">
            <v>#REF!</v>
          </cell>
          <cell r="AL29" t="e">
            <v>#REF!</v>
          </cell>
        </row>
        <row r="30">
          <cell r="AD30" t="str">
            <v>Light</v>
          </cell>
          <cell r="AE30" t="str">
            <v>Maintenance</v>
          </cell>
          <cell r="AG30" t="e">
            <v>#REF!</v>
          </cell>
          <cell r="AH30" t="e">
            <v>#REF!</v>
          </cell>
          <cell r="AI30" t="e">
            <v>#REF!</v>
          </cell>
          <cell r="AJ30" t="e">
            <v>#REF!</v>
          </cell>
          <cell r="AK30" t="e">
            <v>#REF!</v>
          </cell>
          <cell r="AL30" t="e">
            <v>#REF!</v>
          </cell>
        </row>
        <row r="31">
          <cell r="AD31" t="str">
            <v>Pole</v>
          </cell>
          <cell r="AE31" t="str">
            <v>Maintenance</v>
          </cell>
          <cell r="AG31" t="e">
            <v>#REF!</v>
          </cell>
          <cell r="AH31" t="e">
            <v>#REF!</v>
          </cell>
          <cell r="AI31" t="e">
            <v>#REF!</v>
          </cell>
          <cell r="AJ31" t="e">
            <v>#REF!</v>
          </cell>
          <cell r="AK31" t="e">
            <v>#REF!</v>
          </cell>
          <cell r="AL31" t="e">
            <v>#REF!</v>
          </cell>
        </row>
        <row r="32">
          <cell r="AD32" t="str">
            <v>Light</v>
          </cell>
          <cell r="AE32" t="str">
            <v>Maintenance</v>
          </cell>
          <cell r="AG32" t="e">
            <v>#REF!</v>
          </cell>
          <cell r="AH32" t="e">
            <v>#REF!</v>
          </cell>
          <cell r="AI32" t="e">
            <v>#REF!</v>
          </cell>
          <cell r="AJ32" t="e">
            <v>#REF!</v>
          </cell>
          <cell r="AK32" t="e">
            <v>#REF!</v>
          </cell>
          <cell r="AL32" t="e">
            <v>#REF!</v>
          </cell>
        </row>
      </sheetData>
      <sheetData sheetId="1"/>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calation"/>
      <sheetName val="WACC"/>
      <sheetName val="DNSP Inputs General"/>
      <sheetName val="DNSP Inputs O &amp; M"/>
      <sheetName val="DNSP Inputs Capex"/>
      <sheetName val="allocation inputs"/>
      <sheetName val="ACS - General"/>
      <sheetName val="ACS - O&amp;M"/>
      <sheetName val="ACS - Capex"/>
    </sheetNames>
    <sheetDataSet>
      <sheetData sheetId="0">
        <row r="8">
          <cell r="H8"/>
          <cell r="O8">
            <v>0</v>
          </cell>
          <cell r="P8">
            <v>0</v>
          </cell>
        </row>
      </sheetData>
      <sheetData sheetId="1"/>
      <sheetData sheetId="2"/>
      <sheetData sheetId="3"/>
      <sheetData sheetId="4"/>
      <sheetData sheetId="5"/>
      <sheetData sheetId="6"/>
      <sheetData sheetId="7"/>
      <sheetData sheetId="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DNSP Inputs General"/>
      <sheetName val="DNSP Inputs O &amp; M"/>
      <sheetName val="DNSP Inputs Capex"/>
      <sheetName val="PL Tariffs"/>
      <sheetName val="Cashflow Summary"/>
      <sheetName val="Charges Summary"/>
      <sheetName val="O &amp; M 2016-2020"/>
      <sheetName val="Capex 2016-2020"/>
      <sheetName val="WACC"/>
      <sheetName val="Depn &amp; WACC Post 2004 Central"/>
      <sheetName val="Depn &amp; WACC Post 2004 N &amp; E"/>
      <sheetName val="Total RAB"/>
      <sheetName val="RAB 2001 to 2004 Central"/>
      <sheetName val="RAB 2001 to 2004 N &amp; E"/>
      <sheetName val="Inputs PL Final Decision 2004"/>
    </sheetNames>
    <sheetDataSet>
      <sheetData sheetId="0"/>
      <sheetData sheetId="1">
        <row r="18">
          <cell r="J18" t="str">
            <v>Real 2015 $ - Forecast</v>
          </cell>
          <cell r="K18"/>
          <cell r="L18"/>
          <cell r="M18"/>
          <cell r="N18"/>
          <cell r="O18"/>
        </row>
        <row r="59">
          <cell r="J59"/>
          <cell r="K59"/>
          <cell r="L59"/>
          <cell r="M59"/>
          <cell r="N59"/>
          <cell r="O59"/>
        </row>
        <row r="69">
          <cell r="J69">
            <v>11521.68436917074</v>
          </cell>
          <cell r="K69">
            <v>14368.588076181302</v>
          </cell>
          <cell r="L69">
            <v>16844.374735513986</v>
          </cell>
          <cell r="M69">
            <v>19045.002657093293</v>
          </cell>
          <cell r="N69">
            <v>21000.948444527905</v>
          </cell>
          <cell r="O69">
            <v>22744.406351634654</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65"/>
  <sheetViews>
    <sheetView workbookViewId="0">
      <pane xSplit="3" ySplit="1" topLeftCell="AM2" activePane="bottomRight" state="frozen"/>
      <selection pane="topRight" activeCell="C1" sqref="C1"/>
      <selection pane="bottomLeft" activeCell="A2" sqref="A2"/>
      <selection pane="bottomRight" activeCell="AV1" sqref="AV1:AV1048576"/>
    </sheetView>
  </sheetViews>
  <sheetFormatPr defaultColWidth="11.42578125" defaultRowHeight="12.75" outlineLevelRow="1" outlineLevelCol="1" x14ac:dyDescent="0.2"/>
  <cols>
    <col min="1" max="1" width="5.28515625" style="147" bestFit="1" customWidth="1"/>
    <col min="2" max="2" width="61" bestFit="1" customWidth="1"/>
    <col min="3" max="3" width="2.42578125" customWidth="1"/>
    <col min="4" max="4" width="18.7109375" customWidth="1"/>
    <col min="5" max="10" width="10.85546875" customWidth="1" outlineLevel="1"/>
    <col min="11" max="11" width="2.7109375" customWidth="1"/>
    <col min="12" max="12" width="18.7109375" customWidth="1"/>
    <col min="13" max="19" width="10.85546875" customWidth="1" outlineLevel="1"/>
    <col min="20" max="20" width="2.42578125" customWidth="1"/>
    <col min="21" max="21" width="18.7109375" customWidth="1"/>
    <col min="22" max="28" width="10.85546875" customWidth="1" outlineLevel="1"/>
    <col min="29" max="29" width="2.140625" customWidth="1"/>
    <col min="30" max="30" width="18.7109375" customWidth="1"/>
    <col min="31" max="37" width="10.85546875" customWidth="1" outlineLevel="1"/>
    <col min="38" max="38" width="1.7109375" customWidth="1"/>
    <col min="39" max="39" width="18.7109375" customWidth="1"/>
    <col min="40" max="46" width="12.85546875" customWidth="1" outlineLevel="1"/>
    <col min="47" max="47" width="1.7109375" customWidth="1"/>
  </cols>
  <sheetData>
    <row r="1" spans="1:48" ht="18" x14ac:dyDescent="0.25">
      <c r="B1" s="130" t="s">
        <v>93</v>
      </c>
      <c r="C1" s="112"/>
      <c r="D1" s="62" t="str">
        <f>F1&amp;"=&gt;"</f>
        <v>UNITED ENERGY=&gt;</v>
      </c>
      <c r="E1" s="62" t="s">
        <v>65</v>
      </c>
      <c r="F1" s="62" t="s">
        <v>65</v>
      </c>
      <c r="G1" s="62" t="s">
        <v>65</v>
      </c>
      <c r="H1" s="62" t="s">
        <v>65</v>
      </c>
      <c r="I1" s="62" t="s">
        <v>65</v>
      </c>
      <c r="J1" s="62" t="s">
        <v>65</v>
      </c>
      <c r="K1" s="112"/>
      <c r="L1" s="62" t="str">
        <f>N1&amp;"=&gt;"</f>
        <v>POWERCOR=&gt;</v>
      </c>
      <c r="N1" s="62" t="s">
        <v>70</v>
      </c>
      <c r="O1" s="62" t="s">
        <v>70</v>
      </c>
      <c r="P1" s="62" t="s">
        <v>70</v>
      </c>
      <c r="Q1" s="62" t="s">
        <v>70</v>
      </c>
      <c r="R1" s="62" t="s">
        <v>70</v>
      </c>
      <c r="S1" s="62" t="s">
        <v>70</v>
      </c>
      <c r="T1" s="112"/>
      <c r="U1" s="62" t="str">
        <f>W1&amp;"=&gt;"</f>
        <v>CITIPOWER=&gt;</v>
      </c>
      <c r="V1" s="2"/>
      <c r="W1" s="62" t="s">
        <v>71</v>
      </c>
      <c r="X1" s="62" t="s">
        <v>71</v>
      </c>
      <c r="Y1" s="62" t="s">
        <v>71</v>
      </c>
      <c r="Z1" s="62" t="s">
        <v>71</v>
      </c>
      <c r="AA1" s="62" t="s">
        <v>71</v>
      </c>
      <c r="AB1" s="62" t="s">
        <v>71</v>
      </c>
      <c r="AC1" s="112"/>
      <c r="AD1" s="62" t="str">
        <f>AF1&amp;"=&gt;"</f>
        <v>AUSNET=&gt;</v>
      </c>
      <c r="AE1" s="2"/>
      <c r="AF1" s="62" t="s">
        <v>80</v>
      </c>
      <c r="AG1" s="62" t="s">
        <v>80</v>
      </c>
      <c r="AH1" s="62" t="s">
        <v>80</v>
      </c>
      <c r="AI1" s="62" t="s">
        <v>80</v>
      </c>
      <c r="AJ1" s="62" t="s">
        <v>80</v>
      </c>
      <c r="AK1" s="62" t="s">
        <v>80</v>
      </c>
      <c r="AL1" s="112"/>
      <c r="AM1" s="62" t="str">
        <f>AO1&amp;"=&gt;"</f>
        <v>JEMENA=&gt;</v>
      </c>
      <c r="AN1" s="2"/>
      <c r="AO1" s="62" t="s">
        <v>81</v>
      </c>
      <c r="AP1" s="62" t="s">
        <v>81</v>
      </c>
      <c r="AQ1" s="62" t="s">
        <v>81</v>
      </c>
      <c r="AR1" s="62" t="s">
        <v>81</v>
      </c>
      <c r="AS1" s="62" t="s">
        <v>81</v>
      </c>
      <c r="AT1" s="62" t="s">
        <v>81</v>
      </c>
      <c r="AU1" s="112"/>
      <c r="AV1" s="62" t="s">
        <v>95</v>
      </c>
    </row>
    <row r="2" spans="1:48" x14ac:dyDescent="0.2">
      <c r="B2" s="3"/>
      <c r="C2" s="113"/>
      <c r="D2" s="4"/>
      <c r="E2" s="3"/>
      <c r="F2" s="3"/>
      <c r="G2" s="3"/>
      <c r="H2" s="3"/>
      <c r="I2" s="3"/>
      <c r="J2" s="3"/>
      <c r="K2" s="113"/>
      <c r="L2" s="2"/>
      <c r="M2" s="3"/>
      <c r="N2" s="3"/>
      <c r="O2" s="2"/>
      <c r="P2" s="2"/>
      <c r="Q2" s="2"/>
      <c r="R2" s="2"/>
      <c r="S2" s="2"/>
      <c r="T2" s="113"/>
      <c r="U2" s="2"/>
      <c r="V2" s="2"/>
      <c r="W2" s="2"/>
      <c r="X2" s="2"/>
      <c r="Y2" s="2"/>
      <c r="Z2" s="2"/>
      <c r="AA2" s="2"/>
      <c r="AB2" s="2"/>
      <c r="AC2" s="113"/>
      <c r="AD2" s="2"/>
      <c r="AE2" s="2"/>
      <c r="AF2" s="2"/>
      <c r="AG2" s="2"/>
      <c r="AH2" s="2"/>
      <c r="AI2" s="2"/>
      <c r="AJ2" s="2"/>
      <c r="AK2" s="2"/>
      <c r="AL2" s="113"/>
      <c r="AM2" s="2"/>
      <c r="AN2" s="2"/>
      <c r="AO2" s="2"/>
      <c r="AP2" s="2"/>
      <c r="AQ2" s="2"/>
      <c r="AR2" s="2"/>
      <c r="AS2" s="2"/>
      <c r="AT2" s="2"/>
      <c r="AU2" s="113"/>
      <c r="AV2" s="2"/>
    </row>
    <row r="3" spans="1:48" ht="18" x14ac:dyDescent="0.25">
      <c r="B3" s="9" t="s">
        <v>0</v>
      </c>
      <c r="C3" s="113"/>
      <c r="D3" s="4"/>
      <c r="E3" s="4"/>
      <c r="F3" s="4"/>
      <c r="G3" s="4"/>
      <c r="H3" s="4"/>
      <c r="I3" s="4"/>
      <c r="J3" s="4"/>
      <c r="K3" s="113"/>
      <c r="L3" s="2"/>
      <c r="M3" s="3"/>
      <c r="N3" s="3"/>
      <c r="O3" s="2"/>
      <c r="P3" s="2"/>
      <c r="Q3" s="2"/>
      <c r="R3" s="2"/>
      <c r="S3" s="2"/>
      <c r="T3" s="113"/>
      <c r="U3" s="2"/>
      <c r="V3" s="2"/>
      <c r="W3" s="2"/>
      <c r="X3" s="2"/>
      <c r="Y3" s="2"/>
      <c r="Z3" s="2"/>
      <c r="AA3" s="2"/>
      <c r="AB3" s="2"/>
      <c r="AC3" s="113"/>
      <c r="AD3" s="2"/>
      <c r="AE3" s="2"/>
      <c r="AF3" s="2"/>
      <c r="AG3" s="2"/>
      <c r="AH3" s="2"/>
      <c r="AI3" s="2"/>
      <c r="AJ3" s="2"/>
      <c r="AK3" s="2"/>
      <c r="AL3" s="113"/>
      <c r="AM3" s="2"/>
      <c r="AN3" s="2"/>
      <c r="AO3" s="2"/>
      <c r="AP3" s="2"/>
      <c r="AQ3" s="2"/>
      <c r="AR3" s="2"/>
      <c r="AS3" s="2"/>
      <c r="AT3" s="2"/>
      <c r="AU3" s="113"/>
      <c r="AV3" s="2"/>
    </row>
    <row r="4" spans="1:48" ht="18" x14ac:dyDescent="0.25">
      <c r="B4" s="9" t="s">
        <v>2</v>
      </c>
      <c r="C4" s="115"/>
      <c r="D4" s="10"/>
      <c r="E4" s="11">
        <v>2015</v>
      </c>
      <c r="F4" s="11">
        <v>2016</v>
      </c>
      <c r="G4" s="11">
        <v>2017</v>
      </c>
      <c r="H4" s="11">
        <v>2018</v>
      </c>
      <c r="I4" s="11">
        <v>2019</v>
      </c>
      <c r="J4" s="11">
        <v>2020</v>
      </c>
      <c r="K4" s="115"/>
      <c r="L4" s="96"/>
      <c r="N4" s="11">
        <v>2015</v>
      </c>
      <c r="O4" s="11">
        <v>2016</v>
      </c>
      <c r="P4" s="11">
        <v>2017</v>
      </c>
      <c r="Q4" s="11">
        <v>2018</v>
      </c>
      <c r="R4" s="11">
        <v>2019</v>
      </c>
      <c r="S4" s="11">
        <v>2020</v>
      </c>
      <c r="T4" s="115"/>
      <c r="U4" s="96"/>
      <c r="W4" s="11">
        <v>2015</v>
      </c>
      <c r="X4" s="11">
        <v>2016</v>
      </c>
      <c r="Y4" s="11">
        <v>2017</v>
      </c>
      <c r="Z4" s="11">
        <v>2018</v>
      </c>
      <c r="AA4" s="11">
        <v>2019</v>
      </c>
      <c r="AB4" s="11">
        <v>2020</v>
      </c>
      <c r="AC4" s="115"/>
      <c r="AD4" s="96"/>
      <c r="AF4" s="11">
        <v>2015</v>
      </c>
      <c r="AG4" s="11">
        <v>2016</v>
      </c>
      <c r="AH4" s="11">
        <v>2017</v>
      </c>
      <c r="AI4" s="11">
        <v>2018</v>
      </c>
      <c r="AJ4" s="11">
        <v>2019</v>
      </c>
      <c r="AK4" s="11">
        <v>2020</v>
      </c>
      <c r="AL4" s="115"/>
      <c r="AM4" s="96"/>
      <c r="AO4" s="11">
        <v>2015</v>
      </c>
      <c r="AP4" s="11">
        <v>2016</v>
      </c>
      <c r="AQ4" s="11">
        <v>2017</v>
      </c>
      <c r="AR4" s="11">
        <v>2018</v>
      </c>
      <c r="AS4" s="11">
        <v>2019</v>
      </c>
      <c r="AT4" s="11">
        <v>2020</v>
      </c>
      <c r="AU4" s="115"/>
    </row>
    <row r="5" spans="1:48" x14ac:dyDescent="0.2">
      <c r="C5" s="114"/>
      <c r="D5" s="6"/>
      <c r="K5" s="114"/>
      <c r="T5" s="114"/>
      <c r="AC5" s="114"/>
      <c r="AL5" s="114"/>
      <c r="AU5" s="114"/>
    </row>
    <row r="6" spans="1:48" x14ac:dyDescent="0.2">
      <c r="A6" s="148" t="s">
        <v>100</v>
      </c>
      <c r="B6" s="85" t="s">
        <v>3</v>
      </c>
      <c r="C6" s="116"/>
      <c r="D6" s="85"/>
      <c r="E6" s="99"/>
      <c r="F6" s="99"/>
      <c r="G6" s="99"/>
      <c r="H6" s="99"/>
      <c r="I6" s="99"/>
      <c r="J6" s="99"/>
      <c r="K6" s="116"/>
      <c r="L6" s="88"/>
      <c r="M6" s="86"/>
      <c r="N6" s="86"/>
      <c r="O6" s="87"/>
      <c r="P6" s="87"/>
      <c r="Q6" s="88"/>
      <c r="R6" s="86"/>
      <c r="S6" s="88"/>
      <c r="T6" s="116"/>
      <c r="U6" s="88"/>
      <c r="V6" s="87"/>
      <c r="W6" s="88"/>
      <c r="X6" s="87"/>
      <c r="Y6" s="88"/>
      <c r="Z6" s="87"/>
      <c r="AA6" s="88"/>
      <c r="AB6" s="87"/>
      <c r="AC6" s="116"/>
      <c r="AD6" s="87"/>
      <c r="AE6" s="87"/>
      <c r="AF6" s="86"/>
      <c r="AG6" s="86"/>
      <c r="AH6" s="86"/>
      <c r="AI6" s="86"/>
      <c r="AJ6" s="86"/>
      <c r="AK6" s="86"/>
      <c r="AL6" s="116"/>
      <c r="AM6" s="87"/>
      <c r="AN6" s="86"/>
      <c r="AO6" s="86"/>
      <c r="AP6" s="86"/>
      <c r="AQ6" s="86"/>
      <c r="AR6" s="86"/>
      <c r="AS6" s="86"/>
      <c r="AT6" s="86"/>
      <c r="AU6" s="116"/>
    </row>
    <row r="7" spans="1:48" x14ac:dyDescent="0.2">
      <c r="C7" s="114"/>
      <c r="D7" s="6"/>
      <c r="K7" s="114"/>
      <c r="L7" s="15"/>
      <c r="O7" s="15"/>
      <c r="P7" s="15"/>
      <c r="Q7" s="15"/>
      <c r="R7" s="15"/>
      <c r="S7" s="15"/>
      <c r="T7" s="114"/>
      <c r="U7" s="15"/>
      <c r="V7" s="15"/>
      <c r="W7" s="15"/>
      <c r="X7" s="15"/>
      <c r="Y7" s="15"/>
      <c r="Z7" s="15"/>
      <c r="AA7" s="15"/>
      <c r="AB7" s="15"/>
      <c r="AC7" s="114"/>
      <c r="AD7" s="15"/>
      <c r="AE7" s="15"/>
      <c r="AL7" s="114"/>
      <c r="AM7" s="15"/>
      <c r="AU7" s="114"/>
    </row>
    <row r="8" spans="1:48" outlineLevel="1" x14ac:dyDescent="0.2">
      <c r="A8" s="147">
        <v>1</v>
      </c>
      <c r="B8" t="s">
        <v>4</v>
      </c>
      <c r="C8" s="114"/>
      <c r="D8" s="6"/>
      <c r="E8" s="106">
        <v>0.05</v>
      </c>
      <c r="F8" s="106">
        <v>0</v>
      </c>
      <c r="G8" s="106">
        <v>0</v>
      </c>
      <c r="H8" s="106">
        <v>0</v>
      </c>
      <c r="I8" s="106">
        <v>0</v>
      </c>
      <c r="J8" s="106">
        <v>0</v>
      </c>
      <c r="K8" s="114"/>
      <c r="L8" s="64"/>
      <c r="M8" s="15" t="s">
        <v>4</v>
      </c>
      <c r="N8" s="63">
        <v>0.05</v>
      </c>
      <c r="O8" s="64">
        <v>0.05</v>
      </c>
      <c r="P8" s="64">
        <v>0.05</v>
      </c>
      <c r="Q8" s="64">
        <v>0.05</v>
      </c>
      <c r="R8" s="64">
        <v>0.05</v>
      </c>
      <c r="S8" s="64">
        <v>0.05</v>
      </c>
      <c r="T8" s="114"/>
      <c r="U8" s="64"/>
      <c r="V8" s="15" t="s">
        <v>4</v>
      </c>
      <c r="W8" s="18"/>
      <c r="X8" s="18"/>
      <c r="Y8" s="18"/>
      <c r="Z8" s="18"/>
      <c r="AA8" s="18"/>
      <c r="AB8" s="18"/>
      <c r="AC8" s="114"/>
      <c r="AD8" s="18"/>
      <c r="AE8" t="s">
        <v>4</v>
      </c>
      <c r="AF8" s="63">
        <v>0.05</v>
      </c>
      <c r="AG8" s="63">
        <v>0.05</v>
      </c>
      <c r="AH8" s="63">
        <v>0.05</v>
      </c>
      <c r="AI8" s="63">
        <v>0.05</v>
      </c>
      <c r="AJ8" s="63">
        <v>0.05</v>
      </c>
      <c r="AK8" s="63">
        <v>0.05</v>
      </c>
      <c r="AL8" s="114"/>
      <c r="AM8" s="18"/>
      <c r="AN8" t="s">
        <v>4</v>
      </c>
      <c r="AO8" s="93">
        <v>0.05</v>
      </c>
      <c r="AP8" s="93">
        <v>0.05</v>
      </c>
      <c r="AQ8" s="93">
        <v>0.05</v>
      </c>
      <c r="AR8" s="93">
        <v>0.05</v>
      </c>
      <c r="AS8" s="93">
        <v>0.05</v>
      </c>
      <c r="AT8" s="93">
        <v>0.05</v>
      </c>
      <c r="AU8" s="114"/>
      <c r="AV8" s="15" t="s">
        <v>97</v>
      </c>
    </row>
    <row r="9" spans="1:48" outlineLevel="1" x14ac:dyDescent="0.2">
      <c r="A9" s="147">
        <v>2</v>
      </c>
      <c r="B9" t="s">
        <v>5</v>
      </c>
      <c r="C9" s="114"/>
      <c r="D9" s="6"/>
      <c r="E9" s="103">
        <v>90.24</v>
      </c>
      <c r="F9" s="103">
        <f t="shared" ref="F9:J10" si="0">E9</f>
        <v>90.24</v>
      </c>
      <c r="G9" s="103">
        <f t="shared" si="0"/>
        <v>90.24</v>
      </c>
      <c r="H9" s="103">
        <f t="shared" si="0"/>
        <v>90.24</v>
      </c>
      <c r="I9" s="103">
        <f t="shared" si="0"/>
        <v>90.24</v>
      </c>
      <c r="J9" s="103">
        <f t="shared" si="0"/>
        <v>90.24</v>
      </c>
      <c r="K9" s="114"/>
      <c r="L9" s="66"/>
      <c r="M9" s="15" t="s">
        <v>5</v>
      </c>
      <c r="N9" s="65">
        <v>121.49143532801831</v>
      </c>
      <c r="O9" s="66">
        <v>123.76741253758392</v>
      </c>
      <c r="P9" s="66">
        <v>125.85211791921601</v>
      </c>
      <c r="Q9" s="66">
        <v>127.97193752388223</v>
      </c>
      <c r="R9" s="66">
        <v>130.12746280621701</v>
      </c>
      <c r="S9" s="66">
        <v>132.31929518315928</v>
      </c>
      <c r="T9" s="114"/>
      <c r="U9" s="66"/>
      <c r="V9" s="15" t="s">
        <v>5</v>
      </c>
      <c r="W9" s="66">
        <v>121.49143532801831</v>
      </c>
      <c r="X9" s="66">
        <v>123.76741253758392</v>
      </c>
      <c r="Y9" s="66">
        <v>125.85211791921601</v>
      </c>
      <c r="Z9" s="66">
        <v>127.97193752388223</v>
      </c>
      <c r="AA9" s="66">
        <v>130.12746280621701</v>
      </c>
      <c r="AB9" s="66">
        <v>132.31929518315928</v>
      </c>
      <c r="AC9" s="114"/>
      <c r="AD9" s="66"/>
      <c r="AE9" t="s">
        <v>5</v>
      </c>
      <c r="AF9" s="83">
        <v>95.825956538641151</v>
      </c>
      <c r="AG9" s="83">
        <v>95.825956538641151</v>
      </c>
      <c r="AH9" s="83">
        <v>95.825956538641151</v>
      </c>
      <c r="AI9" s="83">
        <v>95.825956538641151</v>
      </c>
      <c r="AJ9" s="83">
        <v>95.825956538641151</v>
      </c>
      <c r="AK9" s="83">
        <v>95.825956538641151</v>
      </c>
      <c r="AL9" s="114"/>
      <c r="AM9" s="66"/>
      <c r="AN9" t="s">
        <v>5</v>
      </c>
      <c r="AO9" s="94">
        <v>89.644284718959938</v>
      </c>
      <c r="AP9" s="94">
        <v>90.434675016294534</v>
      </c>
      <c r="AQ9" s="94">
        <v>91.653355699269184</v>
      </c>
      <c r="AR9" s="94">
        <v>93.262449240418945</v>
      </c>
      <c r="AS9" s="94">
        <v>95.231126661138916</v>
      </c>
      <c r="AT9" s="94">
        <v>96.9562919064429</v>
      </c>
      <c r="AU9" s="114"/>
      <c r="AV9" s="15" t="s">
        <v>96</v>
      </c>
    </row>
    <row r="10" spans="1:48" outlineLevel="1" x14ac:dyDescent="0.2">
      <c r="A10" s="147">
        <v>3</v>
      </c>
      <c r="B10" t="s">
        <v>6</v>
      </c>
      <c r="C10" s="114"/>
      <c r="D10" s="6"/>
      <c r="E10" s="103">
        <v>132</v>
      </c>
      <c r="F10" s="103">
        <f t="shared" si="0"/>
        <v>132</v>
      </c>
      <c r="G10" s="103">
        <f t="shared" si="0"/>
        <v>132</v>
      </c>
      <c r="H10" s="103">
        <f t="shared" si="0"/>
        <v>132</v>
      </c>
      <c r="I10" s="103">
        <f t="shared" si="0"/>
        <v>132</v>
      </c>
      <c r="J10" s="103">
        <f t="shared" si="0"/>
        <v>132</v>
      </c>
      <c r="K10" s="114"/>
      <c r="L10" s="66"/>
      <c r="M10" s="15" t="s">
        <v>6</v>
      </c>
      <c r="N10" s="65">
        <v>142.67668919367625</v>
      </c>
      <c r="O10" s="66">
        <v>145.34954339170542</v>
      </c>
      <c r="P10" s="66">
        <v>147.79777244581481</v>
      </c>
      <c r="Q10" s="66">
        <v>150.28723881902076</v>
      </c>
      <c r="R10" s="66">
        <v>152.81863710175932</v>
      </c>
      <c r="S10" s="66">
        <v>155.39267358396316</v>
      </c>
      <c r="T10" s="114"/>
      <c r="U10" s="66"/>
      <c r="V10" s="15" t="s">
        <v>6</v>
      </c>
      <c r="W10" s="66">
        <v>142.67668919367625</v>
      </c>
      <c r="X10" s="66">
        <v>145.34954339170542</v>
      </c>
      <c r="Y10" s="66">
        <v>147.79777244581481</v>
      </c>
      <c r="Z10" s="66">
        <v>150.28723881902076</v>
      </c>
      <c r="AA10" s="66">
        <v>152.81863710175932</v>
      </c>
      <c r="AB10" s="66">
        <v>155.39267358396316</v>
      </c>
      <c r="AC10" s="114"/>
      <c r="AD10" s="66"/>
      <c r="AE10" t="s">
        <v>6</v>
      </c>
      <c r="AF10" s="83">
        <v>119.77930713155708</v>
      </c>
      <c r="AG10" s="83">
        <v>119.77930713155708</v>
      </c>
      <c r="AH10" s="83">
        <v>119.77930713155708</v>
      </c>
      <c r="AI10" s="83">
        <v>119.77930713155708</v>
      </c>
      <c r="AJ10" s="83">
        <v>119.77930713155708</v>
      </c>
      <c r="AK10" s="83">
        <v>119.77930713155708</v>
      </c>
      <c r="AL10" s="114"/>
      <c r="AM10" s="66"/>
      <c r="AN10" t="s">
        <v>6</v>
      </c>
      <c r="AO10" s="94">
        <v>103.09092742680384</v>
      </c>
      <c r="AP10" s="94">
        <v>103.99987626873863</v>
      </c>
      <c r="AQ10" s="94">
        <v>105.40135905415947</v>
      </c>
      <c r="AR10" s="94">
        <v>107.2518166264817</v>
      </c>
      <c r="AS10" s="94">
        <v>109.51579566030966</v>
      </c>
      <c r="AT10" s="94">
        <v>111.49973569240925</v>
      </c>
      <c r="AU10" s="114"/>
      <c r="AV10" s="15" t="s">
        <v>98</v>
      </c>
    </row>
    <row r="11" spans="1:48" outlineLevel="1" x14ac:dyDescent="0.2">
      <c r="A11" s="147">
        <v>4</v>
      </c>
      <c r="B11" t="s">
        <v>7</v>
      </c>
      <c r="C11" s="114"/>
      <c r="D11" s="6"/>
      <c r="E11" s="103">
        <v>40.42</v>
      </c>
      <c r="F11" s="103">
        <v>40.42</v>
      </c>
      <c r="G11" s="103">
        <v>40.42</v>
      </c>
      <c r="H11" s="103">
        <v>40.42</v>
      </c>
      <c r="I11" s="103">
        <v>40.42</v>
      </c>
      <c r="J11" s="103">
        <v>40.42</v>
      </c>
      <c r="K11" s="114"/>
      <c r="L11" s="66"/>
      <c r="M11" s="15" t="s">
        <v>7</v>
      </c>
      <c r="N11" s="65">
        <v>76.953111203007509</v>
      </c>
      <c r="O11" s="66">
        <v>77.695641223387398</v>
      </c>
      <c r="P11" s="66">
        <v>79.369202306269329</v>
      </c>
      <c r="Q11" s="66">
        <v>80.746172872596418</v>
      </c>
      <c r="R11" s="66">
        <v>82.131292407253042</v>
      </c>
      <c r="S11" s="66">
        <v>83.564187274786988</v>
      </c>
      <c r="T11" s="114"/>
      <c r="U11" s="66"/>
      <c r="V11" s="15" t="s">
        <v>7</v>
      </c>
      <c r="W11" s="66">
        <v>76.953111203007509</v>
      </c>
      <c r="X11" s="66">
        <v>77.695641223387398</v>
      </c>
      <c r="Y11" s="66">
        <v>79.369202306269329</v>
      </c>
      <c r="Z11" s="66">
        <v>80.746172872596418</v>
      </c>
      <c r="AA11" s="66">
        <v>82.131292407253042</v>
      </c>
      <c r="AB11" s="66">
        <v>83.564187274786988</v>
      </c>
      <c r="AC11" s="114"/>
      <c r="AD11" s="66"/>
      <c r="AE11" t="s">
        <v>7</v>
      </c>
      <c r="AF11" s="83">
        <v>45.377017379955646</v>
      </c>
      <c r="AG11" s="83">
        <v>45.377017379955646</v>
      </c>
      <c r="AH11" s="83">
        <v>45.377017379955646</v>
      </c>
      <c r="AI11" s="83">
        <v>45.377017379955646</v>
      </c>
      <c r="AJ11" s="83">
        <v>45.377017379955646</v>
      </c>
      <c r="AK11" s="83">
        <v>45.377017379955646</v>
      </c>
      <c r="AL11" s="114"/>
      <c r="AM11" s="66"/>
      <c r="AN11" t="s">
        <v>7</v>
      </c>
      <c r="AO11" s="94">
        <v>39.70489020746119</v>
      </c>
      <c r="AP11" s="94">
        <v>40.780662897354212</v>
      </c>
      <c r="AQ11" s="94">
        <v>42.338677205051525</v>
      </c>
      <c r="AR11" s="94">
        <v>42.940771265431763</v>
      </c>
      <c r="AS11" s="94">
        <v>40.315936406332867</v>
      </c>
      <c r="AT11" s="94">
        <v>39.346039266448244</v>
      </c>
      <c r="AU11" s="114"/>
      <c r="AV11" s="15" t="s">
        <v>99</v>
      </c>
    </row>
    <row r="12" spans="1:48" outlineLevel="1" x14ac:dyDescent="0.2">
      <c r="A12" s="147">
        <v>5</v>
      </c>
      <c r="B12" t="s">
        <v>8</v>
      </c>
      <c r="C12" s="114"/>
      <c r="D12" s="6"/>
      <c r="E12" s="103">
        <v>40.42</v>
      </c>
      <c r="F12" s="103">
        <v>40.42</v>
      </c>
      <c r="G12" s="103">
        <v>40.42</v>
      </c>
      <c r="H12" s="103">
        <v>40.42</v>
      </c>
      <c r="I12" s="103">
        <v>40.42</v>
      </c>
      <c r="J12" s="103">
        <v>40.42</v>
      </c>
      <c r="K12" s="114"/>
      <c r="L12" s="66"/>
      <c r="M12" s="15" t="s">
        <v>8</v>
      </c>
      <c r="N12" s="65">
        <v>57.003422506265657</v>
      </c>
      <c r="O12" s="66">
        <v>57.553455530448915</v>
      </c>
      <c r="P12" s="66">
        <v>58.793154718775355</v>
      </c>
      <c r="Q12" s="66">
        <v>59.813152919549431</v>
      </c>
      <c r="R12" s="66">
        <v>60.839187511541702</v>
      </c>
      <c r="S12" s="66">
        <v>61.900611933039357</v>
      </c>
      <c r="T12" s="114"/>
      <c r="U12" s="66"/>
      <c r="V12" s="15" t="s">
        <v>8</v>
      </c>
      <c r="W12" s="66">
        <v>57.003422506265657</v>
      </c>
      <c r="X12" s="66">
        <v>57.553455530448915</v>
      </c>
      <c r="Y12" s="66">
        <v>58.793154718775355</v>
      </c>
      <c r="Z12" s="66">
        <v>59.813152919549431</v>
      </c>
      <c r="AA12" s="66">
        <v>60.839187511541702</v>
      </c>
      <c r="AB12" s="66">
        <v>61.900611933039357</v>
      </c>
      <c r="AC12" s="114"/>
      <c r="AD12" s="66"/>
      <c r="AE12" t="s">
        <v>8</v>
      </c>
      <c r="AF12" s="83">
        <v>81.99627040557985</v>
      </c>
      <c r="AG12" s="83">
        <v>81.99627040557985</v>
      </c>
      <c r="AH12" s="83">
        <v>81.99627040557985</v>
      </c>
      <c r="AI12" s="83">
        <v>81.99627040557985</v>
      </c>
      <c r="AJ12" s="83">
        <v>81.99627040557985</v>
      </c>
      <c r="AK12" s="83">
        <v>81.99627040557985</v>
      </c>
      <c r="AL12" s="114"/>
      <c r="AM12" s="66"/>
      <c r="AN12" t="s">
        <v>8</v>
      </c>
      <c r="AO12" s="94">
        <v>51.049144552450102</v>
      </c>
      <c r="AP12" s="94">
        <v>52.432280868026844</v>
      </c>
      <c r="AQ12" s="94">
        <v>54.435442120780536</v>
      </c>
      <c r="AR12" s="94">
        <v>55.209563055555122</v>
      </c>
      <c r="AS12" s="94">
        <v>51.834775379570829</v>
      </c>
      <c r="AT12" s="94">
        <v>50.587764771147747</v>
      </c>
      <c r="AU12" s="114"/>
      <c r="AV12" s="15" t="s">
        <v>101</v>
      </c>
    </row>
    <row r="13" spans="1:48" outlineLevel="1" x14ac:dyDescent="0.2">
      <c r="A13" s="147">
        <v>6</v>
      </c>
      <c r="B13" t="s">
        <v>9</v>
      </c>
      <c r="C13" s="114"/>
      <c r="D13" s="6"/>
      <c r="E13" s="103">
        <v>10</v>
      </c>
      <c r="F13" s="103">
        <v>10</v>
      </c>
      <c r="G13" s="103">
        <v>10</v>
      </c>
      <c r="H13" s="103">
        <v>10</v>
      </c>
      <c r="I13" s="103">
        <v>10</v>
      </c>
      <c r="J13" s="103">
        <v>10</v>
      </c>
      <c r="K13" s="114"/>
      <c r="L13" s="66"/>
      <c r="M13" s="15" t="s">
        <v>9</v>
      </c>
      <c r="N13" s="65">
        <v>42.500606773060689</v>
      </c>
      <c r="O13" s="66">
        <v>42.910700347186712</v>
      </c>
      <c r="P13" s="66">
        <v>43.834995159733332</v>
      </c>
      <c r="Q13" s="66">
        <v>44.595485329171197</v>
      </c>
      <c r="R13" s="67">
        <v>45.360476110646253</v>
      </c>
      <c r="S13" s="66">
        <v>46.151852838112688</v>
      </c>
      <c r="T13" s="114"/>
      <c r="U13" s="66"/>
      <c r="V13" s="15" t="s">
        <v>9</v>
      </c>
      <c r="W13" s="66">
        <v>25.263680751879697</v>
      </c>
      <c r="X13" s="67">
        <v>25.507453110011866</v>
      </c>
      <c r="Y13" s="66">
        <v>26.056882655558908</v>
      </c>
      <c r="Z13" s="67">
        <v>26.508941633403886</v>
      </c>
      <c r="AA13" s="66">
        <v>26.963675914834596</v>
      </c>
      <c r="AB13" s="67">
        <v>27.434094822120695</v>
      </c>
      <c r="AC13" s="114"/>
      <c r="AD13" s="67"/>
      <c r="AE13" t="s">
        <v>9</v>
      </c>
      <c r="AF13" s="83">
        <v>31.083256905269614</v>
      </c>
      <c r="AG13" s="83">
        <v>31.083256905269614</v>
      </c>
      <c r="AH13" s="83">
        <v>31.083256905269614</v>
      </c>
      <c r="AI13" s="83">
        <v>31.083256905269614</v>
      </c>
      <c r="AJ13" s="83">
        <v>31.083256905269614</v>
      </c>
      <c r="AK13" s="83">
        <v>31.083256905269614</v>
      </c>
      <c r="AL13" s="114"/>
      <c r="AM13" s="67"/>
      <c r="AN13" t="s">
        <v>9</v>
      </c>
      <c r="AO13" s="94">
        <v>11.344254344988911</v>
      </c>
      <c r="AP13" s="94">
        <v>11.651617970672632</v>
      </c>
      <c r="AQ13" s="94">
        <v>12.096764915729008</v>
      </c>
      <c r="AR13" s="94">
        <v>12.268791790123361</v>
      </c>
      <c r="AS13" s="94">
        <v>11.518838973237962</v>
      </c>
      <c r="AT13" s="94">
        <v>11.241725504699499</v>
      </c>
      <c r="AU13" s="114"/>
      <c r="AV13" s="15" t="s">
        <v>101</v>
      </c>
    </row>
    <row r="14" spans="1:48" outlineLevel="1" x14ac:dyDescent="0.2">
      <c r="A14" s="147">
        <v>7</v>
      </c>
      <c r="B14" t="s">
        <v>10</v>
      </c>
      <c r="C14" s="114"/>
      <c r="D14" s="6"/>
      <c r="E14" s="107">
        <v>8</v>
      </c>
      <c r="F14" s="107">
        <v>8</v>
      </c>
      <c r="G14" s="107">
        <v>8</v>
      </c>
      <c r="H14" s="107">
        <v>8</v>
      </c>
      <c r="I14" s="107">
        <v>8</v>
      </c>
      <c r="J14" s="107">
        <v>8</v>
      </c>
      <c r="K14" s="114"/>
      <c r="L14" s="81"/>
      <c r="M14" s="15" t="s">
        <v>10</v>
      </c>
      <c r="N14" s="80">
        <v>8</v>
      </c>
      <c r="O14" s="81">
        <v>8</v>
      </c>
      <c r="P14" s="81">
        <v>8</v>
      </c>
      <c r="Q14" s="81">
        <v>8</v>
      </c>
      <c r="R14" s="81">
        <v>8</v>
      </c>
      <c r="S14" s="81">
        <v>8</v>
      </c>
      <c r="T14" s="114"/>
      <c r="U14" s="81"/>
      <c r="V14" s="15" t="s">
        <v>10</v>
      </c>
      <c r="W14" s="68">
        <v>8</v>
      </c>
      <c r="X14" s="68">
        <v>8</v>
      </c>
      <c r="Y14" s="68">
        <v>8</v>
      </c>
      <c r="Z14" s="68">
        <v>8</v>
      </c>
      <c r="AA14" s="68">
        <v>8</v>
      </c>
      <c r="AB14" s="68">
        <v>8</v>
      </c>
      <c r="AC14" s="114"/>
      <c r="AD14" s="68"/>
      <c r="AE14" t="s">
        <v>10</v>
      </c>
      <c r="AF14" s="84">
        <v>8</v>
      </c>
      <c r="AG14" s="84">
        <v>8</v>
      </c>
      <c r="AH14" s="84">
        <v>8</v>
      </c>
      <c r="AI14" s="84">
        <v>8</v>
      </c>
      <c r="AJ14" s="84">
        <v>8</v>
      </c>
      <c r="AK14" s="84">
        <v>8</v>
      </c>
      <c r="AL14" s="114"/>
      <c r="AM14" s="68"/>
      <c r="AN14" t="s">
        <v>10</v>
      </c>
      <c r="AO14" s="94">
        <v>8</v>
      </c>
      <c r="AP14" s="94">
        <v>8</v>
      </c>
      <c r="AQ14" s="94">
        <v>8</v>
      </c>
      <c r="AR14" s="94">
        <v>8</v>
      </c>
      <c r="AS14" s="94">
        <v>8</v>
      </c>
      <c r="AT14" s="94">
        <v>8</v>
      </c>
      <c r="AU14" s="114"/>
      <c r="AV14" s="15" t="s">
        <v>97</v>
      </c>
    </row>
    <row r="15" spans="1:48" outlineLevel="1" x14ac:dyDescent="0.2">
      <c r="A15" s="147">
        <v>8</v>
      </c>
      <c r="B15" t="s">
        <v>11</v>
      </c>
      <c r="C15" s="114"/>
      <c r="D15" s="6"/>
      <c r="E15" s="106">
        <v>0.25</v>
      </c>
      <c r="F15" s="106">
        <v>0.25</v>
      </c>
      <c r="G15" s="106">
        <v>0.25</v>
      </c>
      <c r="H15" s="106">
        <v>0.25</v>
      </c>
      <c r="I15" s="106">
        <v>0.25</v>
      </c>
      <c r="J15" s="106">
        <v>0.25</v>
      </c>
      <c r="K15" s="114"/>
      <c r="L15" s="79"/>
      <c r="M15" s="15" t="s">
        <v>11</v>
      </c>
      <c r="N15" s="78">
        <v>0.24358336000000042</v>
      </c>
      <c r="O15" s="79">
        <v>0.24358336000000042</v>
      </c>
      <c r="P15" s="79">
        <v>0.24358336000000042</v>
      </c>
      <c r="Q15" s="79">
        <v>0.24358336000000042</v>
      </c>
      <c r="R15" s="79">
        <v>0.24358336000000042</v>
      </c>
      <c r="S15" s="79">
        <v>0.24358336000000042</v>
      </c>
      <c r="T15" s="114"/>
      <c r="U15" s="79"/>
      <c r="V15" s="15" t="s">
        <v>11</v>
      </c>
      <c r="W15" s="64">
        <v>0.23742230000000025</v>
      </c>
      <c r="X15" s="64">
        <v>0.23742230000000025</v>
      </c>
      <c r="Y15" s="64">
        <v>0.23742230000000025</v>
      </c>
      <c r="Z15" s="64">
        <v>0.23742230000000025</v>
      </c>
      <c r="AA15" s="64">
        <v>0.23742230000000025</v>
      </c>
      <c r="AB15" s="64">
        <v>0.23742230000000025</v>
      </c>
      <c r="AC15" s="114"/>
      <c r="AD15" s="64"/>
      <c r="AE15" t="s">
        <v>11</v>
      </c>
      <c r="AF15" s="63">
        <v>0.25</v>
      </c>
      <c r="AG15" s="63">
        <v>0.25</v>
      </c>
      <c r="AH15" s="63">
        <v>0.25</v>
      </c>
      <c r="AI15" s="63">
        <v>0.25</v>
      </c>
      <c r="AJ15" s="63">
        <v>0.25</v>
      </c>
      <c r="AK15" s="63">
        <v>0.25</v>
      </c>
      <c r="AL15" s="114"/>
      <c r="AM15" s="64"/>
      <c r="AN15" t="s">
        <v>11</v>
      </c>
      <c r="AO15" s="93">
        <v>0.25</v>
      </c>
      <c r="AP15" s="93">
        <v>0.25</v>
      </c>
      <c r="AQ15" s="93">
        <v>0.25</v>
      </c>
      <c r="AR15" s="93">
        <v>0.25</v>
      </c>
      <c r="AS15" s="93">
        <v>0.25</v>
      </c>
      <c r="AT15" s="93">
        <v>0.25</v>
      </c>
      <c r="AU15" s="114"/>
      <c r="AV15" s="15" t="s">
        <v>97</v>
      </c>
    </row>
    <row r="16" spans="1:48" x14ac:dyDescent="0.2">
      <c r="A16" s="147">
        <v>9</v>
      </c>
      <c r="C16" s="114"/>
      <c r="D16" s="6"/>
      <c r="E16" s="98"/>
      <c r="F16" s="98"/>
      <c r="G16" s="98"/>
      <c r="H16" s="98"/>
      <c r="I16" s="98"/>
      <c r="J16" s="98"/>
      <c r="K16" s="114"/>
      <c r="L16" s="18"/>
      <c r="O16" s="15"/>
      <c r="P16" s="15"/>
      <c r="Q16" s="17"/>
      <c r="R16" s="15"/>
      <c r="S16" s="18"/>
      <c r="T16" s="114"/>
      <c r="U16" s="18"/>
      <c r="V16" s="15"/>
      <c r="W16" s="18"/>
      <c r="X16" s="15"/>
      <c r="Y16" s="18"/>
      <c r="Z16" s="15"/>
      <c r="AA16" s="18"/>
      <c r="AB16" s="15"/>
      <c r="AC16" s="114"/>
      <c r="AD16" s="15"/>
      <c r="AE16" s="15"/>
      <c r="AL16" s="114"/>
      <c r="AM16" s="15"/>
      <c r="AU16" s="114"/>
    </row>
    <row r="17" spans="1:47" x14ac:dyDescent="0.2">
      <c r="A17" s="147">
        <v>10</v>
      </c>
      <c r="B17" s="85" t="s">
        <v>12</v>
      </c>
      <c r="C17" s="116"/>
      <c r="D17" s="85"/>
      <c r="E17" s="99"/>
      <c r="F17" s="99"/>
      <c r="G17" s="99"/>
      <c r="H17" s="99"/>
      <c r="I17" s="99"/>
      <c r="J17" s="99"/>
      <c r="K17" s="116"/>
      <c r="L17" s="88"/>
      <c r="M17" s="86"/>
      <c r="N17" s="86"/>
      <c r="O17" s="87"/>
      <c r="P17" s="87"/>
      <c r="Q17" s="88"/>
      <c r="R17" s="86"/>
      <c r="S17" s="88"/>
      <c r="T17" s="116"/>
      <c r="U17" s="88"/>
      <c r="V17" s="87"/>
      <c r="W17" s="88"/>
      <c r="X17" s="87"/>
      <c r="Y17" s="88"/>
      <c r="Z17" s="87"/>
      <c r="AA17" s="88"/>
      <c r="AB17" s="87"/>
      <c r="AC17" s="116"/>
      <c r="AD17" s="87"/>
      <c r="AE17" s="87"/>
      <c r="AF17" s="86"/>
      <c r="AG17" s="86"/>
      <c r="AH17" s="86"/>
      <c r="AI17" s="86"/>
      <c r="AJ17" s="86"/>
      <c r="AK17" s="86"/>
      <c r="AL17" s="116"/>
      <c r="AM17" s="87"/>
      <c r="AN17" s="86"/>
      <c r="AO17" s="86"/>
      <c r="AP17" s="86"/>
      <c r="AQ17" s="86"/>
      <c r="AR17" s="86"/>
      <c r="AS17" s="86"/>
      <c r="AT17" s="86"/>
      <c r="AU17" s="116"/>
    </row>
    <row r="18" spans="1:47" x14ac:dyDescent="0.2">
      <c r="A18" s="147">
        <v>11</v>
      </c>
      <c r="C18" s="114"/>
      <c r="D18" s="6"/>
      <c r="E18" s="98"/>
      <c r="F18" s="98"/>
      <c r="G18" s="98"/>
      <c r="H18" s="98"/>
      <c r="I18" s="98"/>
      <c r="J18" s="98"/>
      <c r="K18" s="114"/>
      <c r="L18" s="18"/>
      <c r="O18" s="15"/>
      <c r="P18" s="15"/>
      <c r="Q18" s="17"/>
      <c r="R18" s="15"/>
      <c r="S18" s="18"/>
      <c r="T18" s="114"/>
      <c r="U18" s="18"/>
      <c r="V18" s="15"/>
      <c r="W18" s="18"/>
      <c r="X18" s="15"/>
      <c r="Y18" s="18"/>
      <c r="Z18" s="15"/>
      <c r="AA18" s="18"/>
      <c r="AB18" s="15"/>
      <c r="AC18" s="114"/>
      <c r="AD18" s="15"/>
      <c r="AE18" s="15"/>
      <c r="AL18" s="114"/>
      <c r="AM18" s="15"/>
      <c r="AU18" s="114"/>
    </row>
    <row r="19" spans="1:47" hidden="1" outlineLevel="1" x14ac:dyDescent="0.2">
      <c r="A19" s="147">
        <v>12</v>
      </c>
      <c r="B19" t="s">
        <v>13</v>
      </c>
      <c r="C19" s="114"/>
      <c r="D19" s="23"/>
      <c r="E19" s="100">
        <v>20</v>
      </c>
      <c r="F19" s="100">
        <f>E19</f>
        <v>20</v>
      </c>
      <c r="G19" s="100">
        <f>F19</f>
        <v>20</v>
      </c>
      <c r="H19" s="100">
        <f>G19</f>
        <v>20</v>
      </c>
      <c r="I19" s="100">
        <f>H19</f>
        <v>20</v>
      </c>
      <c r="J19" s="100">
        <f>I19</f>
        <v>20</v>
      </c>
      <c r="K19" s="114"/>
      <c r="L19" s="69"/>
      <c r="M19" s="15" t="s">
        <v>13</v>
      </c>
      <c r="N19">
        <v>20</v>
      </c>
      <c r="O19" s="69">
        <v>20</v>
      </c>
      <c r="P19" s="69">
        <v>20</v>
      </c>
      <c r="Q19" s="69">
        <v>20</v>
      </c>
      <c r="R19" s="69">
        <v>20</v>
      </c>
      <c r="S19" s="69">
        <v>20</v>
      </c>
      <c r="T19" s="114"/>
      <c r="U19" s="69"/>
      <c r="V19" s="15" t="s">
        <v>13</v>
      </c>
      <c r="W19" s="15">
        <v>20</v>
      </c>
      <c r="X19" s="69">
        <v>20</v>
      </c>
      <c r="Y19" s="69">
        <v>20</v>
      </c>
      <c r="Z19" s="69">
        <v>20</v>
      </c>
      <c r="AA19" s="69">
        <v>20</v>
      </c>
      <c r="AB19" s="69">
        <v>20</v>
      </c>
      <c r="AC19" s="114"/>
      <c r="AD19" s="69"/>
      <c r="AE19" t="s">
        <v>13</v>
      </c>
      <c r="AF19">
        <v>20</v>
      </c>
      <c r="AG19">
        <v>20</v>
      </c>
      <c r="AH19">
        <v>20</v>
      </c>
      <c r="AI19">
        <v>20</v>
      </c>
      <c r="AJ19">
        <v>20</v>
      </c>
      <c r="AK19">
        <v>20</v>
      </c>
      <c r="AL19" s="114"/>
      <c r="AM19" s="69"/>
      <c r="AO19">
        <v>20</v>
      </c>
      <c r="AP19">
        <v>20</v>
      </c>
      <c r="AQ19">
        <v>20</v>
      </c>
      <c r="AR19">
        <v>20</v>
      </c>
      <c r="AS19">
        <v>20</v>
      </c>
      <c r="AT19">
        <v>20</v>
      </c>
      <c r="AU19" s="114"/>
    </row>
    <row r="20" spans="1:47" hidden="1" outlineLevel="1" x14ac:dyDescent="0.2">
      <c r="A20" s="147">
        <v>13</v>
      </c>
      <c r="B20" t="s">
        <v>14</v>
      </c>
      <c r="C20" s="114"/>
      <c r="D20" s="23"/>
      <c r="E20" s="100">
        <v>4</v>
      </c>
      <c r="F20" s="100">
        <v>4</v>
      </c>
      <c r="G20" s="100">
        <v>4</v>
      </c>
      <c r="H20" s="100">
        <v>4</v>
      </c>
      <c r="I20" s="100">
        <v>4</v>
      </c>
      <c r="J20" s="100">
        <v>4</v>
      </c>
      <c r="K20" s="114"/>
      <c r="L20" s="44"/>
      <c r="M20" s="15" t="s">
        <v>14</v>
      </c>
      <c r="N20">
        <v>4</v>
      </c>
      <c r="O20" s="69">
        <v>4</v>
      </c>
      <c r="P20" s="44">
        <v>4</v>
      </c>
      <c r="Q20" s="44">
        <v>4</v>
      </c>
      <c r="R20" s="44">
        <v>4</v>
      </c>
      <c r="S20" s="44">
        <v>4</v>
      </c>
      <c r="T20" s="114"/>
      <c r="U20" s="44"/>
      <c r="V20" s="15" t="s">
        <v>14</v>
      </c>
      <c r="W20">
        <v>4</v>
      </c>
      <c r="X20" s="44">
        <v>4</v>
      </c>
      <c r="Y20" s="44">
        <v>4</v>
      </c>
      <c r="Z20" s="44">
        <v>4</v>
      </c>
      <c r="AA20" s="44">
        <v>4</v>
      </c>
      <c r="AB20" s="69">
        <v>4</v>
      </c>
      <c r="AC20" s="114"/>
      <c r="AD20" s="69"/>
      <c r="AE20" t="s">
        <v>14</v>
      </c>
      <c r="AF20">
        <v>4</v>
      </c>
      <c r="AG20">
        <v>4</v>
      </c>
      <c r="AH20">
        <v>4</v>
      </c>
      <c r="AI20">
        <v>4</v>
      </c>
      <c r="AJ20">
        <v>4</v>
      </c>
      <c r="AK20">
        <v>4</v>
      </c>
      <c r="AL20" s="114"/>
      <c r="AM20" s="69"/>
      <c r="AN20" t="s">
        <v>82</v>
      </c>
      <c r="AO20" s="95">
        <v>4</v>
      </c>
      <c r="AP20" s="94">
        <v>4</v>
      </c>
      <c r="AQ20" s="94">
        <v>4</v>
      </c>
      <c r="AR20" s="94">
        <v>4</v>
      </c>
      <c r="AS20" s="94">
        <v>4</v>
      </c>
      <c r="AT20" s="94">
        <v>4</v>
      </c>
      <c r="AU20" s="114"/>
    </row>
    <row r="21" spans="1:47" hidden="1" outlineLevel="1" x14ac:dyDescent="0.2">
      <c r="A21" s="147">
        <v>14</v>
      </c>
      <c r="B21" t="s">
        <v>15</v>
      </c>
      <c r="C21" s="114"/>
      <c r="D21" s="23"/>
      <c r="E21" s="100">
        <v>8</v>
      </c>
      <c r="F21" s="100">
        <v>8</v>
      </c>
      <c r="G21" s="100">
        <v>8</v>
      </c>
      <c r="H21" s="100">
        <v>8</v>
      </c>
      <c r="I21" s="100">
        <v>8</v>
      </c>
      <c r="J21" s="100">
        <v>8</v>
      </c>
      <c r="K21" s="114"/>
      <c r="L21" s="69"/>
      <c r="M21" s="15" t="s">
        <v>15</v>
      </c>
      <c r="N21">
        <v>8</v>
      </c>
      <c r="O21" s="69">
        <v>8</v>
      </c>
      <c r="P21" s="69">
        <v>8</v>
      </c>
      <c r="Q21" s="69">
        <v>8</v>
      </c>
      <c r="R21" s="69">
        <v>8</v>
      </c>
      <c r="S21" s="69">
        <v>8</v>
      </c>
      <c r="T21" s="114"/>
      <c r="U21" s="69"/>
      <c r="V21" s="15" t="s">
        <v>15</v>
      </c>
      <c r="W21" s="15">
        <v>8</v>
      </c>
      <c r="X21" s="69">
        <v>8</v>
      </c>
      <c r="Y21" s="69">
        <v>8</v>
      </c>
      <c r="Z21" s="69">
        <v>8</v>
      </c>
      <c r="AA21" s="69">
        <v>8</v>
      </c>
      <c r="AB21" s="69">
        <v>8</v>
      </c>
      <c r="AC21" s="114"/>
      <c r="AD21" s="69"/>
      <c r="AE21" t="s">
        <v>15</v>
      </c>
      <c r="AF21">
        <v>8</v>
      </c>
      <c r="AG21">
        <v>8</v>
      </c>
      <c r="AH21">
        <v>8</v>
      </c>
      <c r="AI21">
        <v>8</v>
      </c>
      <c r="AJ21">
        <v>8</v>
      </c>
      <c r="AK21">
        <v>8</v>
      </c>
      <c r="AL21" s="114"/>
      <c r="AM21" s="69"/>
      <c r="AN21" t="s">
        <v>83</v>
      </c>
      <c r="AO21" s="95">
        <v>8</v>
      </c>
      <c r="AP21" s="94">
        <v>8</v>
      </c>
      <c r="AQ21" s="94">
        <v>8</v>
      </c>
      <c r="AR21" s="94">
        <v>8</v>
      </c>
      <c r="AS21" s="94">
        <v>8</v>
      </c>
      <c r="AT21" s="94">
        <v>8</v>
      </c>
      <c r="AU21" s="114"/>
    </row>
    <row r="22" spans="1:47" hidden="1" outlineLevel="1" x14ac:dyDescent="0.2">
      <c r="A22" s="147">
        <v>15</v>
      </c>
      <c r="B22" t="s">
        <v>16</v>
      </c>
      <c r="C22" s="114"/>
      <c r="D22" s="6"/>
      <c r="E22" s="106">
        <v>0.19600000000000001</v>
      </c>
      <c r="F22" s="106">
        <v>0.19600000000000001</v>
      </c>
      <c r="G22" s="106">
        <v>0.19600000000000001</v>
      </c>
      <c r="H22" s="106">
        <v>0.19600000000000001</v>
      </c>
      <c r="I22" s="106">
        <v>0.19600000000000001</v>
      </c>
      <c r="J22" s="106">
        <v>0.19600000000000001</v>
      </c>
      <c r="K22" s="114"/>
      <c r="L22" s="64"/>
      <c r="M22" s="15" t="s">
        <v>16</v>
      </c>
      <c r="N22" s="63">
        <v>0.15</v>
      </c>
      <c r="O22" s="64">
        <v>0.1554544767364745</v>
      </c>
      <c r="P22" s="64">
        <v>0.1554544767364745</v>
      </c>
      <c r="Q22" s="64">
        <v>0.1554544767364745</v>
      </c>
      <c r="R22" s="64">
        <v>0.1554544767364745</v>
      </c>
      <c r="S22" s="64">
        <v>0.1554544767364745</v>
      </c>
      <c r="T22" s="114"/>
      <c r="U22" s="64"/>
      <c r="V22" s="15" t="s">
        <v>16</v>
      </c>
      <c r="W22" s="64">
        <v>0.15</v>
      </c>
      <c r="X22" s="64">
        <v>0.23132699382649249</v>
      </c>
      <c r="Y22" s="64">
        <v>0.23132699382649249</v>
      </c>
      <c r="Z22" s="64">
        <v>0.23132699382649249</v>
      </c>
      <c r="AA22" s="64">
        <v>0.23132699382649249</v>
      </c>
      <c r="AB22" s="64">
        <v>0.23132699382649249</v>
      </c>
      <c r="AC22" s="114"/>
      <c r="AD22" s="64"/>
      <c r="AE22" t="s">
        <v>16</v>
      </c>
      <c r="AF22" s="63">
        <v>0.107</v>
      </c>
      <c r="AG22" s="63">
        <v>0.107</v>
      </c>
      <c r="AH22" s="63">
        <v>0.107</v>
      </c>
      <c r="AI22" s="63">
        <v>0.107</v>
      </c>
      <c r="AJ22" s="63">
        <v>0.107</v>
      </c>
      <c r="AK22" s="63">
        <v>0.107</v>
      </c>
      <c r="AL22" s="114"/>
      <c r="AM22" s="64"/>
      <c r="AN22" t="s">
        <v>16</v>
      </c>
      <c r="AO22" s="93">
        <v>0.25600000000000001</v>
      </c>
      <c r="AP22" s="93">
        <v>0.25600000000000001</v>
      </c>
      <c r="AQ22" s="93">
        <v>0.25600000000000001</v>
      </c>
      <c r="AR22" s="93">
        <v>0.25600000000000001</v>
      </c>
      <c r="AS22" s="93">
        <v>0.25600000000000001</v>
      </c>
      <c r="AT22" s="93">
        <v>0.25600000000000001</v>
      </c>
      <c r="AU22" s="114"/>
    </row>
    <row r="23" spans="1:47" hidden="1" outlineLevel="1" x14ac:dyDescent="0.2">
      <c r="A23" s="147">
        <v>16</v>
      </c>
      <c r="B23" t="s">
        <v>17</v>
      </c>
      <c r="C23" s="114"/>
      <c r="D23" s="6"/>
      <c r="E23" s="103">
        <v>4.9327762599929281</v>
      </c>
      <c r="F23" s="103">
        <f t="shared" ref="F23:J27" si="1">E23</f>
        <v>4.9327762599929281</v>
      </c>
      <c r="G23" s="103">
        <f t="shared" si="1"/>
        <v>4.9327762599929281</v>
      </c>
      <c r="H23" s="103">
        <f t="shared" si="1"/>
        <v>4.9327762599929281</v>
      </c>
      <c r="I23" s="103">
        <f t="shared" si="1"/>
        <v>4.9327762599929281</v>
      </c>
      <c r="J23" s="103">
        <f t="shared" si="1"/>
        <v>4.9327762599929281</v>
      </c>
      <c r="K23" s="114"/>
      <c r="L23" s="66"/>
      <c r="M23" s="15" t="s">
        <v>17</v>
      </c>
      <c r="N23" s="70">
        <v>5.7113799058629979</v>
      </c>
      <c r="O23" s="66">
        <v>5.7113799058629979</v>
      </c>
      <c r="P23" s="66">
        <v>5.7113799058629979</v>
      </c>
      <c r="Q23" s="66">
        <v>5.7113799058629979</v>
      </c>
      <c r="R23" s="66">
        <v>5.7113799058629979</v>
      </c>
      <c r="S23" s="66">
        <v>5.7113799058629979</v>
      </c>
      <c r="T23" s="114"/>
      <c r="U23" s="66"/>
      <c r="V23" s="15" t="s">
        <v>17</v>
      </c>
      <c r="W23" s="82">
        <v>5.694427665921892</v>
      </c>
      <c r="X23" s="66">
        <v>5.694427665921892</v>
      </c>
      <c r="Y23" s="66">
        <v>5.694427665921892</v>
      </c>
      <c r="Z23" s="66">
        <v>5.694427665921892</v>
      </c>
      <c r="AA23" s="66">
        <v>5.694427665921892</v>
      </c>
      <c r="AB23" s="66">
        <v>5.694427665921892</v>
      </c>
      <c r="AC23" s="114"/>
      <c r="AD23" s="66"/>
      <c r="AE23" t="s">
        <v>17</v>
      </c>
      <c r="AF23" s="83">
        <v>5.57</v>
      </c>
      <c r="AG23" s="83">
        <v>5.57</v>
      </c>
      <c r="AH23" s="83">
        <v>5.57</v>
      </c>
      <c r="AI23" s="83">
        <v>5.57</v>
      </c>
      <c r="AJ23" s="83">
        <v>5.57</v>
      </c>
      <c r="AK23" s="83">
        <v>5.57</v>
      </c>
      <c r="AL23" s="114"/>
      <c r="AM23" s="66"/>
      <c r="AN23" t="s">
        <v>17</v>
      </c>
      <c r="AO23" s="94">
        <v>5.5431709824255915</v>
      </c>
      <c r="AP23" s="94">
        <v>5.6933588289891448</v>
      </c>
      <c r="AQ23" s="94">
        <v>5.9108720787552596</v>
      </c>
      <c r="AR23" s="94">
        <v>5.9949299947135151</v>
      </c>
      <c r="AS23" s="94">
        <v>5.6284786999588459</v>
      </c>
      <c r="AT23" s="94">
        <v>5.4930720622964726</v>
      </c>
      <c r="AU23" s="114"/>
    </row>
    <row r="24" spans="1:47" hidden="1" outlineLevel="1" x14ac:dyDescent="0.2">
      <c r="A24" s="147">
        <v>17</v>
      </c>
      <c r="B24" t="s">
        <v>18</v>
      </c>
      <c r="C24" s="114"/>
      <c r="D24" s="6"/>
      <c r="E24" s="103">
        <v>19.914599999314994</v>
      </c>
      <c r="F24" s="103">
        <f t="shared" si="1"/>
        <v>19.914599999314994</v>
      </c>
      <c r="G24" s="103">
        <f t="shared" si="1"/>
        <v>19.914599999314994</v>
      </c>
      <c r="H24" s="103">
        <f t="shared" si="1"/>
        <v>19.914599999314994</v>
      </c>
      <c r="I24" s="103">
        <f t="shared" si="1"/>
        <v>19.914599999314994</v>
      </c>
      <c r="J24" s="103">
        <f t="shared" si="1"/>
        <v>19.914599999314994</v>
      </c>
      <c r="K24" s="114"/>
      <c r="L24" s="66"/>
      <c r="M24" s="15" t="s">
        <v>18</v>
      </c>
      <c r="N24" s="70">
        <v>23.057977956930479</v>
      </c>
      <c r="O24" s="66">
        <v>23.057977956930479</v>
      </c>
      <c r="P24" s="66">
        <v>23.057977956930479</v>
      </c>
      <c r="Q24" s="66">
        <v>23.057977956930479</v>
      </c>
      <c r="R24" s="66">
        <v>23.057977956930479</v>
      </c>
      <c r="S24" s="66">
        <v>23.057977956930479</v>
      </c>
      <c r="T24" s="114"/>
      <c r="U24" s="66"/>
      <c r="V24" s="15" t="s">
        <v>18</v>
      </c>
      <c r="W24" s="82">
        <v>22.989538388678096</v>
      </c>
      <c r="X24" s="66">
        <v>22.989538388678096</v>
      </c>
      <c r="Y24" s="66">
        <v>22.989538388678096</v>
      </c>
      <c r="Z24" s="66">
        <v>22.989538388678096</v>
      </c>
      <c r="AA24" s="66">
        <v>22.989538388678096</v>
      </c>
      <c r="AB24" s="66">
        <v>22.989538388678096</v>
      </c>
      <c r="AC24" s="114"/>
      <c r="AD24" s="66"/>
      <c r="AE24" t="s">
        <v>18</v>
      </c>
      <c r="AF24" s="83">
        <v>22.486713738386623</v>
      </c>
      <c r="AG24" s="83">
        <v>22.486713738386623</v>
      </c>
      <c r="AH24" s="83">
        <v>22.486713738386623</v>
      </c>
      <c r="AI24" s="83">
        <v>22.486713738386623</v>
      </c>
      <c r="AJ24" s="83">
        <v>22.486713738386623</v>
      </c>
      <c r="AK24" s="83">
        <v>22.486713738386623</v>
      </c>
      <c r="AL24" s="114"/>
      <c r="AM24" s="66"/>
      <c r="AN24" t="s">
        <v>18</v>
      </c>
      <c r="AO24" s="94">
        <v>22.378885038457739</v>
      </c>
      <c r="AP24" s="94">
        <v>22.98522328114867</v>
      </c>
      <c r="AQ24" s="94">
        <v>23.863367582720837</v>
      </c>
      <c r="AR24" s="94">
        <v>24.202726127453836</v>
      </c>
      <c r="AS24" s="94">
        <v>22.723289281015404</v>
      </c>
      <c r="AT24" s="94">
        <v>22.176625721962719</v>
      </c>
      <c r="AU24" s="114"/>
    </row>
    <row r="25" spans="1:47" hidden="1" outlineLevel="1" x14ac:dyDescent="0.2">
      <c r="A25" s="147">
        <v>18</v>
      </c>
      <c r="B25" t="s">
        <v>19</v>
      </c>
      <c r="C25" s="114"/>
      <c r="D25" s="6"/>
      <c r="E25" s="103">
        <v>171.13603414045488</v>
      </c>
      <c r="F25" s="103">
        <f t="shared" si="1"/>
        <v>171.13603414045488</v>
      </c>
      <c r="G25" s="103">
        <f t="shared" si="1"/>
        <v>171.13603414045488</v>
      </c>
      <c r="H25" s="103">
        <f t="shared" si="1"/>
        <v>171.13603414045488</v>
      </c>
      <c r="I25" s="103">
        <f t="shared" si="1"/>
        <v>171.13603414045488</v>
      </c>
      <c r="J25" s="103">
        <f t="shared" si="1"/>
        <v>171.13603414045488</v>
      </c>
      <c r="K25" s="114"/>
      <c r="L25" s="66"/>
      <c r="M25" s="15" t="s">
        <v>19</v>
      </c>
      <c r="N25" s="70">
        <v>198.14863984126438</v>
      </c>
      <c r="O25" s="66">
        <v>198.14863984126438</v>
      </c>
      <c r="P25" s="66">
        <v>198.14863984126438</v>
      </c>
      <c r="Q25" s="66">
        <v>198.14863984126438</v>
      </c>
      <c r="R25" s="66">
        <v>198.14863984126438</v>
      </c>
      <c r="S25" s="66">
        <v>198.14863984126438</v>
      </c>
      <c r="T25" s="114"/>
      <c r="U25" s="66"/>
      <c r="V25" s="15" t="s">
        <v>19</v>
      </c>
      <c r="W25" s="82">
        <v>197.56050468969713</v>
      </c>
      <c r="X25" s="66">
        <v>197.56050468969713</v>
      </c>
      <c r="Y25" s="66">
        <v>197.56050468969713</v>
      </c>
      <c r="Z25" s="66">
        <v>197.56050468969713</v>
      </c>
      <c r="AA25" s="66">
        <v>197.56050468969713</v>
      </c>
      <c r="AB25" s="66">
        <v>197.56050468969713</v>
      </c>
      <c r="AC25" s="114"/>
      <c r="AD25" s="66"/>
      <c r="AE25" t="s">
        <v>19</v>
      </c>
      <c r="AF25" s="83">
        <v>193.24</v>
      </c>
      <c r="AG25" s="83">
        <v>193.24</v>
      </c>
      <c r="AH25" s="83">
        <v>193.24</v>
      </c>
      <c r="AI25" s="83">
        <v>193.24</v>
      </c>
      <c r="AJ25" s="83">
        <v>193.24</v>
      </c>
      <c r="AK25" s="83">
        <v>193.24</v>
      </c>
      <c r="AL25" s="114"/>
      <c r="AM25" s="66"/>
      <c r="AN25" t="s">
        <v>19</v>
      </c>
      <c r="AO25" s="94">
        <v>192.31285760691003</v>
      </c>
      <c r="AP25" s="94">
        <v>197.52342283068498</v>
      </c>
      <c r="AQ25" s="94">
        <v>205.06975231655315</v>
      </c>
      <c r="AR25" s="94">
        <v>207.9860285912099</v>
      </c>
      <c r="AS25" s="94">
        <v>195.27249406531212</v>
      </c>
      <c r="AT25" s="94">
        <v>190.57474299280244</v>
      </c>
      <c r="AU25" s="114"/>
    </row>
    <row r="26" spans="1:47" hidden="1" outlineLevel="1" x14ac:dyDescent="0.2">
      <c r="A26" s="147">
        <v>19</v>
      </c>
      <c r="B26" t="s">
        <v>20</v>
      </c>
      <c r="C26" s="114"/>
      <c r="D26" s="6"/>
      <c r="E26" s="103">
        <v>1.0793821137840105</v>
      </c>
      <c r="F26" s="103">
        <f t="shared" si="1"/>
        <v>1.0793821137840105</v>
      </c>
      <c r="G26" s="103">
        <f t="shared" si="1"/>
        <v>1.0793821137840105</v>
      </c>
      <c r="H26" s="103">
        <f t="shared" si="1"/>
        <v>1.0793821137840105</v>
      </c>
      <c r="I26" s="103">
        <f t="shared" si="1"/>
        <v>1.0793821137840105</v>
      </c>
      <c r="J26" s="103">
        <f t="shared" si="1"/>
        <v>1.0793821137840105</v>
      </c>
      <c r="K26" s="114"/>
      <c r="L26" s="66"/>
      <c r="M26" s="15" t="s">
        <v>20</v>
      </c>
      <c r="N26" s="70">
        <v>1.2497549028146602</v>
      </c>
      <c r="O26" s="65">
        <v>1.2497549028146602</v>
      </c>
      <c r="P26" s="66">
        <v>1.2497549028146602</v>
      </c>
      <c r="Q26" s="66">
        <v>1.2497549028146602</v>
      </c>
      <c r="R26" s="66">
        <v>1.2497549028146602</v>
      </c>
      <c r="S26" s="66">
        <v>1.2497549028146602</v>
      </c>
      <c r="T26" s="114"/>
      <c r="U26" s="66"/>
      <c r="V26" s="15" t="s">
        <v>20</v>
      </c>
      <c r="W26" s="82">
        <v>1.246045441120764</v>
      </c>
      <c r="X26" s="66">
        <v>1.246045441120764</v>
      </c>
      <c r="Y26" s="66">
        <v>1.246045441120764</v>
      </c>
      <c r="Z26" s="66">
        <v>1.246045441120764</v>
      </c>
      <c r="AA26" s="66">
        <v>1.246045441120764</v>
      </c>
      <c r="AB26" s="66">
        <v>1.246045441120764</v>
      </c>
      <c r="AC26" s="114"/>
      <c r="AD26" s="66"/>
      <c r="AE26" t="s">
        <v>20</v>
      </c>
      <c r="AF26" s="83">
        <v>1.2187920725412804</v>
      </c>
      <c r="AG26" s="83">
        <v>1.2187920725412804</v>
      </c>
      <c r="AH26" s="83">
        <v>1.2187920725412804</v>
      </c>
      <c r="AI26" s="83">
        <v>1.2187920725412804</v>
      </c>
      <c r="AJ26" s="83">
        <v>1.2187920725412804</v>
      </c>
      <c r="AK26" s="83">
        <v>1.2187920725412804</v>
      </c>
      <c r="AL26" s="114"/>
      <c r="AM26" s="66"/>
      <c r="AN26" t="s">
        <v>20</v>
      </c>
      <c r="AO26" s="94">
        <v>1.2129476985614012</v>
      </c>
      <c r="AP26" s="94">
        <v>1.2458115599538637</v>
      </c>
      <c r="AQ26" s="94">
        <v>1.2934074570580465</v>
      </c>
      <c r="AR26" s="94">
        <v>1.3118008741167457</v>
      </c>
      <c r="AS26" s="94">
        <v>1.231614595176993</v>
      </c>
      <c r="AT26" s="94">
        <v>1.2019851339817254</v>
      </c>
      <c r="AU26" s="114"/>
    </row>
    <row r="27" spans="1:47" hidden="1" outlineLevel="1" x14ac:dyDescent="0.2">
      <c r="A27" s="147">
        <v>20</v>
      </c>
      <c r="B27" t="s">
        <v>21</v>
      </c>
      <c r="C27" s="114"/>
      <c r="D27" s="6"/>
      <c r="E27" s="103">
        <v>10.793821137840105</v>
      </c>
      <c r="F27" s="103">
        <f t="shared" si="1"/>
        <v>10.793821137840105</v>
      </c>
      <c r="G27" s="103">
        <f t="shared" si="1"/>
        <v>10.793821137840105</v>
      </c>
      <c r="H27" s="103">
        <f t="shared" si="1"/>
        <v>10.793821137840105</v>
      </c>
      <c r="I27" s="103">
        <f t="shared" si="1"/>
        <v>10.793821137840105</v>
      </c>
      <c r="J27" s="103">
        <f t="shared" si="1"/>
        <v>10.793821137840105</v>
      </c>
      <c r="K27" s="114"/>
      <c r="L27" s="66"/>
      <c r="M27" s="15" t="s">
        <v>21</v>
      </c>
      <c r="N27" s="70">
        <v>12.497549028146603</v>
      </c>
      <c r="O27" s="65">
        <v>12.497549028146603</v>
      </c>
      <c r="P27" s="66">
        <v>12.497549028146603</v>
      </c>
      <c r="Q27" s="66">
        <v>12.497549028146603</v>
      </c>
      <c r="R27" s="66">
        <v>12.497549028146603</v>
      </c>
      <c r="S27" s="66">
        <v>12.497549028146603</v>
      </c>
      <c r="T27" s="114"/>
      <c r="U27" s="66"/>
      <c r="V27" s="15" t="s">
        <v>21</v>
      </c>
      <c r="W27" s="82">
        <v>12.460454411207639</v>
      </c>
      <c r="X27" s="66">
        <v>12.460454411207639</v>
      </c>
      <c r="Y27" s="66">
        <v>12.460454411207639</v>
      </c>
      <c r="Z27" s="66">
        <v>12.460454411207639</v>
      </c>
      <c r="AA27" s="66">
        <v>12.460454411207639</v>
      </c>
      <c r="AB27" s="66">
        <v>12.460454411207639</v>
      </c>
      <c r="AC27" s="114"/>
      <c r="AD27" s="66"/>
      <c r="AE27" t="s">
        <v>21</v>
      </c>
      <c r="AF27" s="83">
        <v>12.187920725412805</v>
      </c>
      <c r="AG27" s="83">
        <v>12.187920725412805</v>
      </c>
      <c r="AH27" s="83">
        <v>12.187920725412805</v>
      </c>
      <c r="AI27" s="83">
        <v>12.187920725412805</v>
      </c>
      <c r="AJ27" s="83">
        <v>12.187920725412805</v>
      </c>
      <c r="AK27" s="83">
        <v>12.187920725412805</v>
      </c>
      <c r="AL27" s="114"/>
      <c r="AM27" s="66"/>
      <c r="AN27" t="s">
        <v>21</v>
      </c>
      <c r="AO27" s="94">
        <v>12.12947698561401</v>
      </c>
      <c r="AP27" s="94">
        <v>12.458115599538637</v>
      </c>
      <c r="AQ27" s="94">
        <v>12.934074570580464</v>
      </c>
      <c r="AR27" s="94">
        <v>13.118008741167456</v>
      </c>
      <c r="AS27" s="94">
        <v>12.316145951769927</v>
      </c>
      <c r="AT27" s="94">
        <v>12.019851339817251</v>
      </c>
      <c r="AU27" s="114"/>
    </row>
    <row r="28" spans="1:47" hidden="1" outlineLevel="1" x14ac:dyDescent="0.2">
      <c r="A28" s="147">
        <v>21</v>
      </c>
      <c r="B28" t="s">
        <v>22</v>
      </c>
      <c r="C28" s="114"/>
      <c r="D28" s="6"/>
      <c r="E28" s="105">
        <v>2</v>
      </c>
      <c r="F28" s="105">
        <v>2</v>
      </c>
      <c r="G28" s="105">
        <v>2</v>
      </c>
      <c r="H28" s="105">
        <v>2</v>
      </c>
      <c r="I28" s="105">
        <v>2</v>
      </c>
      <c r="J28" s="105">
        <v>2</v>
      </c>
      <c r="K28" s="114"/>
      <c r="L28" s="69"/>
      <c r="M28" s="15" t="s">
        <v>22</v>
      </c>
      <c r="N28" s="44">
        <v>2</v>
      </c>
      <c r="O28" s="44">
        <v>2</v>
      </c>
      <c r="P28" s="69">
        <v>2</v>
      </c>
      <c r="Q28" s="69">
        <v>2</v>
      </c>
      <c r="R28" s="69">
        <v>2</v>
      </c>
      <c r="S28" s="69">
        <v>2</v>
      </c>
      <c r="T28" s="114"/>
      <c r="U28" s="69"/>
      <c r="V28" s="15" t="s">
        <v>22</v>
      </c>
      <c r="W28" s="69">
        <v>2</v>
      </c>
      <c r="X28" s="69">
        <v>2</v>
      </c>
      <c r="Y28" s="69">
        <v>2</v>
      </c>
      <c r="Z28" s="69">
        <v>2</v>
      </c>
      <c r="AA28" s="69">
        <v>2</v>
      </c>
      <c r="AB28" s="69">
        <v>2</v>
      </c>
      <c r="AC28" s="114"/>
      <c r="AD28" s="69"/>
      <c r="AE28" t="s">
        <v>22</v>
      </c>
      <c r="AF28" s="44">
        <v>2</v>
      </c>
      <c r="AG28" s="44">
        <v>2</v>
      </c>
      <c r="AH28" s="44">
        <v>2</v>
      </c>
      <c r="AI28" s="44">
        <v>2</v>
      </c>
      <c r="AJ28" s="44">
        <v>2</v>
      </c>
      <c r="AK28" s="44">
        <v>2</v>
      </c>
      <c r="AL28" s="114"/>
      <c r="AM28" s="69"/>
      <c r="AN28" t="s">
        <v>22</v>
      </c>
      <c r="AO28" s="95">
        <v>2</v>
      </c>
      <c r="AP28" s="95">
        <v>2</v>
      </c>
      <c r="AQ28" s="95">
        <v>2</v>
      </c>
      <c r="AR28" s="95">
        <v>2</v>
      </c>
      <c r="AS28" s="95">
        <v>2</v>
      </c>
      <c r="AT28" s="95">
        <v>2</v>
      </c>
      <c r="AU28" s="114"/>
    </row>
    <row r="29" spans="1:47" hidden="1" outlineLevel="1" x14ac:dyDescent="0.2">
      <c r="A29" s="147">
        <v>22</v>
      </c>
      <c r="B29" t="s">
        <v>84</v>
      </c>
      <c r="C29" s="114"/>
      <c r="D29" s="6"/>
      <c r="E29" s="105"/>
      <c r="F29" s="105"/>
      <c r="G29" s="105"/>
      <c r="H29" s="105"/>
      <c r="I29" s="105"/>
      <c r="J29" s="105"/>
      <c r="K29" s="114"/>
      <c r="L29" s="69"/>
      <c r="M29" s="15"/>
      <c r="N29" s="44"/>
      <c r="O29" s="44"/>
      <c r="P29" s="69"/>
      <c r="Q29" s="69"/>
      <c r="R29" s="69"/>
      <c r="S29" s="69"/>
      <c r="T29" s="114"/>
      <c r="U29" s="69"/>
      <c r="V29" s="15"/>
      <c r="W29" s="69"/>
      <c r="X29" s="69"/>
      <c r="Y29" s="69"/>
      <c r="Z29" s="69"/>
      <c r="AA29" s="69"/>
      <c r="AB29" s="69"/>
      <c r="AC29" s="114"/>
      <c r="AD29" s="69"/>
      <c r="AF29" s="44"/>
      <c r="AG29" s="44"/>
      <c r="AH29" s="44"/>
      <c r="AI29" s="44"/>
      <c r="AJ29" s="44"/>
      <c r="AK29" s="44"/>
      <c r="AL29" s="114"/>
      <c r="AM29" s="69"/>
      <c r="AN29" t="s">
        <v>84</v>
      </c>
      <c r="AO29" s="95">
        <v>1</v>
      </c>
      <c r="AP29" s="95">
        <v>1</v>
      </c>
      <c r="AQ29" s="95">
        <v>1</v>
      </c>
      <c r="AR29" s="95">
        <v>1</v>
      </c>
      <c r="AS29" s="95">
        <v>1</v>
      </c>
      <c r="AT29" s="95">
        <v>1</v>
      </c>
      <c r="AU29" s="114"/>
    </row>
    <row r="30" spans="1:47" hidden="1" outlineLevel="1" x14ac:dyDescent="0.2">
      <c r="A30" s="147">
        <v>23</v>
      </c>
      <c r="B30" t="s">
        <v>23</v>
      </c>
      <c r="C30" s="114"/>
      <c r="D30" s="6"/>
      <c r="E30" s="105">
        <v>90</v>
      </c>
      <c r="F30" s="105">
        <v>58.073692931088615</v>
      </c>
      <c r="G30" s="105">
        <v>54.832924059452942</v>
      </c>
      <c r="H30" s="105">
        <v>51.820638183917453</v>
      </c>
      <c r="I30" s="105">
        <v>48.71124273255284</v>
      </c>
      <c r="J30" s="105">
        <v>45.511079210800879</v>
      </c>
      <c r="K30" s="114"/>
      <c r="L30" s="44"/>
      <c r="M30" s="15" t="s">
        <v>23</v>
      </c>
      <c r="N30" s="44">
        <v>86.4</v>
      </c>
      <c r="O30" s="44">
        <v>86.4</v>
      </c>
      <c r="P30" s="44">
        <v>86.4</v>
      </c>
      <c r="Q30" s="44">
        <v>86.4</v>
      </c>
      <c r="R30" s="44">
        <v>86.4</v>
      </c>
      <c r="S30" s="44">
        <v>86.4</v>
      </c>
      <c r="T30" s="114"/>
      <c r="U30" s="44"/>
      <c r="V30" s="15" t="s">
        <v>23</v>
      </c>
      <c r="W30" s="44">
        <v>86.4</v>
      </c>
      <c r="X30" s="44">
        <v>86.4</v>
      </c>
      <c r="Y30" s="44">
        <v>86.4</v>
      </c>
      <c r="Z30" s="44">
        <v>86.4</v>
      </c>
      <c r="AA30" s="44">
        <v>86.4</v>
      </c>
      <c r="AB30" s="44">
        <v>86.4</v>
      </c>
      <c r="AC30" s="114"/>
      <c r="AD30" s="44"/>
      <c r="AE30" t="s">
        <v>23</v>
      </c>
      <c r="AF30" s="44">
        <v>85</v>
      </c>
      <c r="AG30" s="44">
        <v>85</v>
      </c>
      <c r="AH30" s="44">
        <v>85</v>
      </c>
      <c r="AI30" s="44">
        <v>85</v>
      </c>
      <c r="AJ30" s="44">
        <v>85</v>
      </c>
      <c r="AK30" s="44">
        <v>85</v>
      </c>
      <c r="AL30" s="114"/>
      <c r="AM30" s="44"/>
      <c r="AN30" t="s">
        <v>23</v>
      </c>
      <c r="AO30" s="95">
        <v>65</v>
      </c>
      <c r="AP30" s="95">
        <v>65</v>
      </c>
      <c r="AQ30" s="95">
        <v>65</v>
      </c>
      <c r="AR30" s="95">
        <v>65</v>
      </c>
      <c r="AS30" s="95">
        <v>65</v>
      </c>
      <c r="AT30" s="95">
        <v>65</v>
      </c>
      <c r="AU30" s="114"/>
    </row>
    <row r="31" spans="1:47" hidden="1" outlineLevel="1" x14ac:dyDescent="0.2">
      <c r="A31" s="147">
        <v>24</v>
      </c>
      <c r="B31" t="s">
        <v>24</v>
      </c>
      <c r="C31" s="114"/>
      <c r="D31" s="6"/>
      <c r="E31" s="105">
        <v>75</v>
      </c>
      <c r="F31" s="105">
        <v>49.75879283738697</v>
      </c>
      <c r="G31" s="105">
        <v>49.832924059452942</v>
      </c>
      <c r="H31" s="105">
        <v>46.820638183917453</v>
      </c>
      <c r="I31" s="105">
        <v>43.711242732552847</v>
      </c>
      <c r="J31" s="105">
        <v>40.511079210800879</v>
      </c>
      <c r="K31" s="114"/>
      <c r="L31" s="69"/>
      <c r="M31" s="15" t="s">
        <v>24</v>
      </c>
      <c r="N31" s="44">
        <v>72</v>
      </c>
      <c r="O31" s="44">
        <v>72</v>
      </c>
      <c r="P31" s="69">
        <v>72</v>
      </c>
      <c r="Q31" s="69">
        <v>72</v>
      </c>
      <c r="R31" s="69">
        <v>72</v>
      </c>
      <c r="S31" s="69">
        <v>72</v>
      </c>
      <c r="T31" s="114"/>
      <c r="U31" s="69"/>
      <c r="AC31" s="114"/>
      <c r="AE31" t="s">
        <v>24</v>
      </c>
      <c r="AF31" s="44">
        <v>70</v>
      </c>
      <c r="AG31" s="44">
        <v>70</v>
      </c>
      <c r="AH31" s="44">
        <v>70</v>
      </c>
      <c r="AI31" s="44">
        <v>70</v>
      </c>
      <c r="AJ31" s="44">
        <v>70</v>
      </c>
      <c r="AK31" s="44">
        <v>70</v>
      </c>
      <c r="AL31" s="114"/>
      <c r="AN31" t="s">
        <v>24</v>
      </c>
      <c r="AO31" s="95">
        <v>55</v>
      </c>
      <c r="AP31" s="95">
        <v>55</v>
      </c>
      <c r="AQ31" s="95">
        <v>55</v>
      </c>
      <c r="AR31" s="95">
        <v>55</v>
      </c>
      <c r="AS31" s="95">
        <v>55</v>
      </c>
      <c r="AT31" s="95">
        <v>55</v>
      </c>
      <c r="AU31" s="114"/>
    </row>
    <row r="32" spans="1:47" hidden="1" outlineLevel="1" x14ac:dyDescent="0.2">
      <c r="A32" s="147">
        <v>25</v>
      </c>
      <c r="B32" t="s">
        <v>66</v>
      </c>
      <c r="C32" s="114"/>
      <c r="D32" s="6"/>
      <c r="E32" s="105"/>
      <c r="F32" s="105"/>
      <c r="G32" s="105"/>
      <c r="H32" s="105"/>
      <c r="I32" s="105"/>
      <c r="J32" s="105"/>
      <c r="K32" s="114"/>
      <c r="L32" s="69"/>
      <c r="M32" s="15" t="s">
        <v>66</v>
      </c>
      <c r="N32" s="44">
        <v>60</v>
      </c>
      <c r="O32" s="44">
        <v>60</v>
      </c>
      <c r="P32" s="69">
        <v>60</v>
      </c>
      <c r="Q32" s="69">
        <v>60</v>
      </c>
      <c r="R32" s="69">
        <v>60</v>
      </c>
      <c r="S32" s="69">
        <v>60</v>
      </c>
      <c r="T32" s="114"/>
      <c r="U32" s="69"/>
      <c r="AC32" s="114"/>
      <c r="AE32" t="s">
        <v>66</v>
      </c>
      <c r="AF32" s="44">
        <v>50</v>
      </c>
      <c r="AG32" s="44">
        <v>50</v>
      </c>
      <c r="AH32" s="44">
        <v>50</v>
      </c>
      <c r="AI32" s="44">
        <v>50</v>
      </c>
      <c r="AJ32" s="44">
        <v>50</v>
      </c>
      <c r="AK32" s="44">
        <v>50</v>
      </c>
      <c r="AL32" s="114"/>
      <c r="AU32" s="114"/>
    </row>
    <row r="33" spans="1:47" hidden="1" outlineLevel="1" x14ac:dyDescent="0.2">
      <c r="A33" s="147">
        <v>26</v>
      </c>
      <c r="B33" t="s">
        <v>25</v>
      </c>
      <c r="C33" s="114"/>
      <c r="D33" s="6"/>
      <c r="E33" s="105">
        <v>30</v>
      </c>
      <c r="F33" s="105">
        <v>43.339973865962165</v>
      </c>
      <c r="G33" s="105">
        <v>43.683425114662157</v>
      </c>
      <c r="H33" s="105">
        <v>33.692900591080132</v>
      </c>
      <c r="I33" s="105">
        <v>32.952403078059533</v>
      </c>
      <c r="J33" s="105">
        <v>32.942232684406129</v>
      </c>
      <c r="K33" s="114"/>
      <c r="L33" s="71"/>
      <c r="M33" s="15" t="s">
        <v>25</v>
      </c>
      <c r="N33" s="44">
        <v>28.8</v>
      </c>
      <c r="O33" s="44">
        <v>28.8</v>
      </c>
      <c r="P33" s="71">
        <v>28.8</v>
      </c>
      <c r="Q33" s="71">
        <v>28.8</v>
      </c>
      <c r="R33" s="71">
        <v>28.8</v>
      </c>
      <c r="S33" s="71">
        <v>28.8</v>
      </c>
      <c r="T33" s="114"/>
      <c r="U33" s="71"/>
      <c r="V33" s="15" t="s">
        <v>25</v>
      </c>
      <c r="W33" s="69">
        <v>28.8</v>
      </c>
      <c r="X33" s="69">
        <v>28.8</v>
      </c>
      <c r="Y33" s="69">
        <v>28.8</v>
      </c>
      <c r="Z33" s="69">
        <v>28.8</v>
      </c>
      <c r="AA33" s="69">
        <v>28.8</v>
      </c>
      <c r="AB33" s="69">
        <v>28.8</v>
      </c>
      <c r="AC33" s="114"/>
      <c r="AD33" s="69"/>
      <c r="AE33" t="s">
        <v>25</v>
      </c>
      <c r="AF33" s="44">
        <v>20</v>
      </c>
      <c r="AG33" s="44">
        <v>20</v>
      </c>
      <c r="AH33" s="44">
        <v>20</v>
      </c>
      <c r="AI33" s="44">
        <v>20</v>
      </c>
      <c r="AJ33" s="44">
        <v>20</v>
      </c>
      <c r="AK33" s="44">
        <v>20</v>
      </c>
      <c r="AL33" s="114"/>
      <c r="AM33" s="69"/>
      <c r="AN33" t="s">
        <v>25</v>
      </c>
      <c r="AO33" s="95">
        <v>10</v>
      </c>
      <c r="AP33" s="95">
        <v>10</v>
      </c>
      <c r="AQ33" s="95">
        <v>10</v>
      </c>
      <c r="AR33" s="95">
        <v>10</v>
      </c>
      <c r="AS33" s="95">
        <v>10</v>
      </c>
      <c r="AT33" s="95">
        <v>10</v>
      </c>
      <c r="AU33" s="114"/>
    </row>
    <row r="34" spans="1:47" hidden="1" outlineLevel="1" x14ac:dyDescent="0.2">
      <c r="A34" s="147">
        <v>27</v>
      </c>
      <c r="B34" t="s">
        <v>26</v>
      </c>
      <c r="C34" s="114"/>
      <c r="D34" s="6"/>
      <c r="E34" s="105">
        <v>25</v>
      </c>
      <c r="F34" s="105">
        <v>33.396694425978197</v>
      </c>
      <c r="G34" s="105">
        <v>33</v>
      </c>
      <c r="H34" s="105">
        <v>33</v>
      </c>
      <c r="I34" s="105">
        <v>27.676595363921145</v>
      </c>
      <c r="J34" s="105">
        <v>27.676367329304735</v>
      </c>
      <c r="K34" s="114"/>
      <c r="L34" s="69"/>
      <c r="M34" s="15" t="s">
        <v>26</v>
      </c>
      <c r="N34" s="44">
        <v>24</v>
      </c>
      <c r="O34" s="69">
        <v>24</v>
      </c>
      <c r="P34" s="69">
        <v>24</v>
      </c>
      <c r="Q34" s="69">
        <v>24</v>
      </c>
      <c r="R34" s="69">
        <v>24</v>
      </c>
      <c r="S34" s="69">
        <v>24</v>
      </c>
      <c r="T34" s="114"/>
      <c r="U34" s="69"/>
      <c r="AC34" s="114"/>
      <c r="AE34" t="s">
        <v>26</v>
      </c>
      <c r="AF34" s="44">
        <v>15</v>
      </c>
      <c r="AG34" s="44">
        <v>15</v>
      </c>
      <c r="AH34" s="44">
        <v>15</v>
      </c>
      <c r="AI34" s="44">
        <v>15</v>
      </c>
      <c r="AJ34" s="44">
        <v>15</v>
      </c>
      <c r="AK34" s="44">
        <v>15</v>
      </c>
      <c r="AL34" s="114"/>
      <c r="AN34" t="s">
        <v>26</v>
      </c>
      <c r="AO34" s="95">
        <v>9</v>
      </c>
      <c r="AP34" s="95">
        <v>9</v>
      </c>
      <c r="AQ34" s="95">
        <v>9</v>
      </c>
      <c r="AR34" s="95">
        <v>9</v>
      </c>
      <c r="AS34" s="95">
        <v>9</v>
      </c>
      <c r="AT34" s="95">
        <v>9</v>
      </c>
      <c r="AU34" s="114"/>
    </row>
    <row r="35" spans="1:47" hidden="1" outlineLevel="1" x14ac:dyDescent="0.2">
      <c r="A35" s="147">
        <v>28</v>
      </c>
      <c r="B35" t="s">
        <v>67</v>
      </c>
      <c r="C35" s="114"/>
      <c r="D35" s="6"/>
      <c r="E35" s="105"/>
      <c r="F35" s="105"/>
      <c r="G35" s="105"/>
      <c r="H35" s="105"/>
      <c r="I35" s="105"/>
      <c r="J35" s="105"/>
      <c r="K35" s="114"/>
      <c r="L35" s="71"/>
      <c r="M35" s="15" t="s">
        <v>67</v>
      </c>
      <c r="N35" s="44">
        <v>19.2</v>
      </c>
      <c r="O35" s="69">
        <v>19.2</v>
      </c>
      <c r="P35" s="71">
        <v>19.2</v>
      </c>
      <c r="Q35" s="71">
        <v>19.2</v>
      </c>
      <c r="R35" s="71">
        <v>19.2</v>
      </c>
      <c r="S35" s="71">
        <v>19.2</v>
      </c>
      <c r="T35" s="114"/>
      <c r="U35" s="71"/>
      <c r="AC35" s="114"/>
      <c r="AE35" t="s">
        <v>67</v>
      </c>
      <c r="AF35" s="44">
        <v>10</v>
      </c>
      <c r="AG35" s="44">
        <v>10</v>
      </c>
      <c r="AH35" s="44">
        <v>10</v>
      </c>
      <c r="AI35" s="44">
        <v>10</v>
      </c>
      <c r="AJ35" s="44">
        <v>10</v>
      </c>
      <c r="AK35" s="44">
        <v>10</v>
      </c>
      <c r="AL35" s="114"/>
      <c r="AU35" s="114"/>
    </row>
    <row r="36" spans="1:47" hidden="1" outlineLevel="1" x14ac:dyDescent="0.2">
      <c r="A36" s="147">
        <v>29</v>
      </c>
      <c r="B36" t="s">
        <v>27</v>
      </c>
      <c r="C36" s="114"/>
      <c r="D36" s="6"/>
      <c r="E36" s="29">
        <v>0.6</v>
      </c>
      <c r="F36" s="29">
        <v>0.6</v>
      </c>
      <c r="G36" s="29">
        <v>0.6</v>
      </c>
      <c r="H36" s="29">
        <v>0.6</v>
      </c>
      <c r="I36" s="29">
        <v>0.6</v>
      </c>
      <c r="J36" s="29">
        <v>0.6</v>
      </c>
      <c r="K36" s="114"/>
      <c r="L36" s="63"/>
      <c r="M36" s="15" t="s">
        <v>27</v>
      </c>
      <c r="N36" s="63">
        <v>0.6</v>
      </c>
      <c r="O36" s="64">
        <v>0.6</v>
      </c>
      <c r="P36" s="63">
        <v>0.6</v>
      </c>
      <c r="Q36" s="63">
        <v>0.6</v>
      </c>
      <c r="R36" s="63">
        <v>0.6</v>
      </c>
      <c r="S36" s="63">
        <v>0.6</v>
      </c>
      <c r="T36" s="114"/>
      <c r="U36" s="63"/>
      <c r="V36" s="15" t="s">
        <v>27</v>
      </c>
      <c r="W36" s="64">
        <v>0.6</v>
      </c>
      <c r="X36" s="64">
        <v>0.6</v>
      </c>
      <c r="Y36" s="64">
        <v>0.6</v>
      </c>
      <c r="Z36" s="64">
        <v>0.6</v>
      </c>
      <c r="AA36" s="64">
        <v>0.6</v>
      </c>
      <c r="AB36" s="64">
        <v>0.6</v>
      </c>
      <c r="AC36" s="114"/>
      <c r="AD36" s="64"/>
      <c r="AE36" t="s">
        <v>27</v>
      </c>
      <c r="AF36" s="63">
        <v>0.6</v>
      </c>
      <c r="AG36" s="63">
        <v>0.6</v>
      </c>
      <c r="AH36" s="63">
        <v>0.6</v>
      </c>
      <c r="AI36" s="63">
        <v>0.6</v>
      </c>
      <c r="AJ36" s="63">
        <v>0.6</v>
      </c>
      <c r="AK36" s="63">
        <v>0.6</v>
      </c>
      <c r="AL36" s="114"/>
      <c r="AM36" s="64"/>
      <c r="AN36" t="s">
        <v>27</v>
      </c>
      <c r="AO36" s="93">
        <v>0.6</v>
      </c>
      <c r="AP36" s="93">
        <v>0.6</v>
      </c>
      <c r="AQ36" s="93">
        <v>0.6</v>
      </c>
      <c r="AR36" s="93">
        <v>0.6</v>
      </c>
      <c r="AS36" s="93">
        <v>0.6</v>
      </c>
      <c r="AT36" s="93">
        <v>0.6</v>
      </c>
      <c r="AU36" s="114"/>
    </row>
    <row r="37" spans="1:47" hidden="1" outlineLevel="1" x14ac:dyDescent="0.2">
      <c r="A37" s="147">
        <v>30</v>
      </c>
      <c r="B37" t="s">
        <v>28</v>
      </c>
      <c r="C37" s="114"/>
      <c r="D37" s="6"/>
      <c r="E37" s="29">
        <v>0.5</v>
      </c>
      <c r="F37" s="29">
        <v>0.5</v>
      </c>
      <c r="G37" s="29">
        <v>0.5</v>
      </c>
      <c r="H37" s="29">
        <v>0.5</v>
      </c>
      <c r="I37" s="29">
        <v>0.5</v>
      </c>
      <c r="J37" s="29">
        <v>0.5</v>
      </c>
      <c r="K37" s="114"/>
      <c r="L37" s="72"/>
      <c r="M37" s="15" t="s">
        <v>28</v>
      </c>
      <c r="N37" s="63">
        <v>0.5</v>
      </c>
      <c r="O37" s="64">
        <v>0.5</v>
      </c>
      <c r="P37" s="64">
        <v>0.5</v>
      </c>
      <c r="Q37" s="72">
        <v>0.5</v>
      </c>
      <c r="R37" s="72">
        <v>0.5</v>
      </c>
      <c r="S37" s="72">
        <v>0.5</v>
      </c>
      <c r="T37" s="114"/>
      <c r="U37" s="72"/>
      <c r="V37" s="15" t="s">
        <v>28</v>
      </c>
      <c r="W37" s="72">
        <v>0.5</v>
      </c>
      <c r="X37" s="72">
        <v>0.5</v>
      </c>
      <c r="Y37" s="72">
        <v>0.5</v>
      </c>
      <c r="Z37" s="72">
        <v>0.5</v>
      </c>
      <c r="AA37" s="72">
        <v>0.5</v>
      </c>
      <c r="AB37" s="72">
        <v>0.5</v>
      </c>
      <c r="AC37" s="114"/>
      <c r="AD37" s="72"/>
      <c r="AE37" t="s">
        <v>28</v>
      </c>
      <c r="AF37" s="63">
        <v>0.5</v>
      </c>
      <c r="AG37" s="63">
        <v>0.5</v>
      </c>
      <c r="AH37" s="63">
        <v>0.5</v>
      </c>
      <c r="AI37" s="63">
        <v>0.5</v>
      </c>
      <c r="AJ37" s="63">
        <v>0.5</v>
      </c>
      <c r="AK37" s="63">
        <v>0.5</v>
      </c>
      <c r="AL37" s="114"/>
      <c r="AM37" s="72"/>
      <c r="AN37" t="s">
        <v>28</v>
      </c>
      <c r="AO37" s="93">
        <v>0.5</v>
      </c>
      <c r="AP37" s="93">
        <v>0.5</v>
      </c>
      <c r="AQ37" s="93">
        <v>0.5</v>
      </c>
      <c r="AR37" s="93">
        <v>0.5</v>
      </c>
      <c r="AS37" s="93">
        <v>0.5</v>
      </c>
      <c r="AT37" s="93">
        <v>0.5</v>
      </c>
      <c r="AU37" s="114"/>
    </row>
    <row r="38" spans="1:47" hidden="1" outlineLevel="1" x14ac:dyDescent="0.2">
      <c r="A38" s="147">
        <v>31</v>
      </c>
      <c r="B38" t="s">
        <v>29</v>
      </c>
      <c r="C38" s="114"/>
      <c r="D38" s="6"/>
      <c r="E38" s="29">
        <v>0.15</v>
      </c>
      <c r="F38" s="29">
        <v>0.15</v>
      </c>
      <c r="G38" s="29">
        <v>0.15</v>
      </c>
      <c r="H38" s="29">
        <v>0.15</v>
      </c>
      <c r="I38" s="29">
        <v>0.15</v>
      </c>
      <c r="J38" s="29">
        <v>0.15</v>
      </c>
      <c r="K38" s="114"/>
      <c r="L38" s="63"/>
      <c r="M38" s="15" t="s">
        <v>29</v>
      </c>
      <c r="N38" s="63">
        <v>0.15</v>
      </c>
      <c r="O38" s="64">
        <v>0.15</v>
      </c>
      <c r="P38" s="63">
        <v>0.15</v>
      </c>
      <c r="Q38" s="63">
        <v>0.15</v>
      </c>
      <c r="R38" s="63">
        <v>0.15</v>
      </c>
      <c r="S38" s="63">
        <v>0.15</v>
      </c>
      <c r="T38" s="114"/>
      <c r="U38" s="63"/>
      <c r="V38" s="15" t="s">
        <v>29</v>
      </c>
      <c r="W38" s="64">
        <v>0.15</v>
      </c>
      <c r="X38" s="64">
        <v>0.15</v>
      </c>
      <c r="Y38" s="64">
        <v>0.15</v>
      </c>
      <c r="Z38" s="64">
        <v>0.15</v>
      </c>
      <c r="AA38" s="64">
        <v>0.15</v>
      </c>
      <c r="AB38" s="64">
        <v>0.15</v>
      </c>
      <c r="AC38" s="114"/>
      <c r="AD38" s="64"/>
      <c r="AE38" t="s">
        <v>29</v>
      </c>
      <c r="AF38" s="63">
        <v>0.15</v>
      </c>
      <c r="AG38" s="63">
        <v>0.15</v>
      </c>
      <c r="AH38" s="63">
        <v>0.15</v>
      </c>
      <c r="AI38" s="63">
        <v>0.15</v>
      </c>
      <c r="AJ38" s="63">
        <v>0.15</v>
      </c>
      <c r="AK38" s="63">
        <v>0.15</v>
      </c>
      <c r="AL38" s="114"/>
      <c r="AM38" s="64"/>
      <c r="AN38" t="s">
        <v>29</v>
      </c>
      <c r="AO38" s="93">
        <v>0.15</v>
      </c>
      <c r="AP38" s="93">
        <v>0.15</v>
      </c>
      <c r="AQ38" s="93">
        <v>0.15</v>
      </c>
      <c r="AR38" s="93">
        <v>0.15</v>
      </c>
      <c r="AS38" s="93">
        <v>0.15</v>
      </c>
      <c r="AT38" s="93">
        <v>0.15</v>
      </c>
      <c r="AU38" s="114"/>
    </row>
    <row r="39" spans="1:47" hidden="1" outlineLevel="1" x14ac:dyDescent="0.2">
      <c r="A39" s="147">
        <v>32</v>
      </c>
      <c r="B39" t="s">
        <v>30</v>
      </c>
      <c r="C39" s="114"/>
      <c r="D39" s="6"/>
      <c r="E39" s="29">
        <v>0.1</v>
      </c>
      <c r="F39" s="29">
        <v>0.1</v>
      </c>
      <c r="G39" s="29">
        <v>0.1</v>
      </c>
      <c r="H39" s="29">
        <v>0.1</v>
      </c>
      <c r="I39" s="29">
        <v>0.1</v>
      </c>
      <c r="J39" s="29">
        <v>0.1</v>
      </c>
      <c r="K39" s="114"/>
      <c r="L39" s="63"/>
      <c r="M39" s="15" t="s">
        <v>30</v>
      </c>
      <c r="N39" s="63">
        <v>0.1</v>
      </c>
      <c r="O39" s="64">
        <v>0.1</v>
      </c>
      <c r="P39" s="63">
        <v>0.1</v>
      </c>
      <c r="Q39" s="63">
        <v>0.1</v>
      </c>
      <c r="R39" s="63">
        <v>0.1</v>
      </c>
      <c r="S39" s="63">
        <v>0.1</v>
      </c>
      <c r="T39" s="114"/>
      <c r="U39" s="63"/>
      <c r="V39" s="15" t="s">
        <v>30</v>
      </c>
      <c r="W39" s="72">
        <v>0.1</v>
      </c>
      <c r="X39" s="72">
        <v>0.1</v>
      </c>
      <c r="Y39" s="72">
        <v>0.1</v>
      </c>
      <c r="Z39" s="72">
        <v>0.1</v>
      </c>
      <c r="AA39" s="72">
        <v>0.1</v>
      </c>
      <c r="AB39" s="72">
        <v>0.1</v>
      </c>
      <c r="AC39" s="114"/>
      <c r="AD39" s="72"/>
      <c r="AE39" t="s">
        <v>30</v>
      </c>
      <c r="AF39" s="63">
        <v>0.1</v>
      </c>
      <c r="AG39" s="63">
        <v>0.1</v>
      </c>
      <c r="AH39" s="63">
        <v>0.1</v>
      </c>
      <c r="AI39" s="63">
        <v>0.1</v>
      </c>
      <c r="AJ39" s="63">
        <v>0.1</v>
      </c>
      <c r="AK39" s="63">
        <v>0.1</v>
      </c>
      <c r="AL39" s="114"/>
      <c r="AM39" s="72"/>
      <c r="AN39" t="s">
        <v>30</v>
      </c>
      <c r="AO39" s="93">
        <v>0.1</v>
      </c>
      <c r="AP39" s="93">
        <v>0.1</v>
      </c>
      <c r="AQ39" s="93">
        <v>0.1</v>
      </c>
      <c r="AR39" s="93">
        <v>0.1</v>
      </c>
      <c r="AS39" s="93">
        <v>0.1</v>
      </c>
      <c r="AT39" s="93">
        <v>0.1</v>
      </c>
      <c r="AU39" s="114"/>
    </row>
    <row r="40" spans="1:47" collapsed="1" x14ac:dyDescent="0.2">
      <c r="A40" s="147">
        <v>33</v>
      </c>
      <c r="C40" s="114"/>
      <c r="D40" s="6"/>
      <c r="E40" s="29"/>
      <c r="F40" s="29"/>
      <c r="G40" s="29"/>
      <c r="H40" s="29"/>
      <c r="I40" s="29"/>
      <c r="J40" s="29"/>
      <c r="K40" s="114"/>
      <c r="O40" s="15"/>
      <c r="Q40" s="28"/>
      <c r="T40" s="114"/>
      <c r="AC40" s="114"/>
      <c r="AE40" s="15"/>
      <c r="AL40" s="114"/>
      <c r="AU40" s="114"/>
    </row>
    <row r="41" spans="1:47" x14ac:dyDescent="0.2">
      <c r="A41" s="147">
        <v>34</v>
      </c>
      <c r="B41" s="85" t="s">
        <v>39</v>
      </c>
      <c r="C41" s="116"/>
      <c r="D41" s="85"/>
      <c r="E41" s="99"/>
      <c r="F41" s="99"/>
      <c r="G41" s="99"/>
      <c r="H41" s="99"/>
      <c r="I41" s="99"/>
      <c r="J41" s="99"/>
      <c r="K41" s="116"/>
      <c r="L41" s="88"/>
      <c r="M41" s="86"/>
      <c r="N41" s="86"/>
      <c r="O41" s="87"/>
      <c r="P41" s="87"/>
      <c r="Q41" s="88"/>
      <c r="R41" s="86"/>
      <c r="S41" s="88"/>
      <c r="T41" s="116"/>
      <c r="U41" s="88"/>
      <c r="V41" s="87"/>
      <c r="W41" s="88"/>
      <c r="X41" s="87"/>
      <c r="Y41" s="88"/>
      <c r="Z41" s="87"/>
      <c r="AA41" s="88"/>
      <c r="AB41" s="87"/>
      <c r="AC41" s="116"/>
      <c r="AD41" s="87"/>
      <c r="AE41" s="87"/>
      <c r="AF41" s="86"/>
      <c r="AG41" s="86"/>
      <c r="AH41" s="86"/>
      <c r="AI41" s="86"/>
      <c r="AJ41" s="86"/>
      <c r="AK41" s="86"/>
      <c r="AL41" s="116"/>
      <c r="AM41" s="87"/>
      <c r="AN41" s="86"/>
      <c r="AO41" s="86"/>
      <c r="AP41" s="86"/>
      <c r="AQ41" s="86"/>
      <c r="AR41" s="86"/>
      <c r="AS41" s="86"/>
      <c r="AT41" s="86"/>
      <c r="AU41" s="116"/>
    </row>
    <row r="42" spans="1:47" x14ac:dyDescent="0.2">
      <c r="A42" s="147">
        <v>35</v>
      </c>
      <c r="C42" s="114"/>
      <c r="D42" s="6"/>
      <c r="E42" s="98"/>
      <c r="F42" s="98"/>
      <c r="G42" s="98"/>
      <c r="H42" s="98"/>
      <c r="I42" s="98"/>
      <c r="J42" s="98"/>
      <c r="K42" s="114"/>
      <c r="T42" s="114"/>
      <c r="AC42" s="114"/>
      <c r="AL42" s="114"/>
      <c r="AU42" s="114"/>
    </row>
    <row r="43" spans="1:47" hidden="1" outlineLevel="1" x14ac:dyDescent="0.2">
      <c r="A43" s="147">
        <v>36</v>
      </c>
      <c r="B43" t="s">
        <v>40</v>
      </c>
      <c r="C43" s="114"/>
      <c r="D43" s="23"/>
      <c r="E43" s="100">
        <v>20</v>
      </c>
      <c r="F43" s="100">
        <f>E43</f>
        <v>20</v>
      </c>
      <c r="G43" s="100">
        <f>F43</f>
        <v>20</v>
      </c>
      <c r="H43" s="100">
        <f>G43</f>
        <v>20</v>
      </c>
      <c r="I43" s="100">
        <f>H43</f>
        <v>20</v>
      </c>
      <c r="J43" s="100">
        <f>I43</f>
        <v>20</v>
      </c>
      <c r="K43" s="114"/>
      <c r="L43" s="44"/>
      <c r="M43" s="15" t="s">
        <v>40</v>
      </c>
      <c r="N43" s="44">
        <v>20</v>
      </c>
      <c r="O43" s="44">
        <f t="shared" ref="O43:S46" si="2">N43</f>
        <v>20</v>
      </c>
      <c r="P43" s="44">
        <f t="shared" si="2"/>
        <v>20</v>
      </c>
      <c r="Q43" s="44">
        <f t="shared" si="2"/>
        <v>20</v>
      </c>
      <c r="R43" s="44">
        <f t="shared" si="2"/>
        <v>20</v>
      </c>
      <c r="S43" s="44">
        <f t="shared" si="2"/>
        <v>20</v>
      </c>
      <c r="T43" s="114"/>
      <c r="U43" s="44"/>
      <c r="V43" s="15" t="s">
        <v>40</v>
      </c>
      <c r="W43" s="44">
        <v>20</v>
      </c>
      <c r="X43" s="44">
        <v>20</v>
      </c>
      <c r="Y43" s="44">
        <v>20</v>
      </c>
      <c r="Z43" s="44">
        <v>20</v>
      </c>
      <c r="AA43" s="44">
        <v>20</v>
      </c>
      <c r="AB43" s="44">
        <v>20</v>
      </c>
      <c r="AC43" s="114"/>
      <c r="AD43" s="44"/>
      <c r="AE43" t="s">
        <v>40</v>
      </c>
      <c r="AF43">
        <v>20</v>
      </c>
      <c r="AG43">
        <v>20</v>
      </c>
      <c r="AH43">
        <v>20</v>
      </c>
      <c r="AI43">
        <v>20</v>
      </c>
      <c r="AJ43">
        <v>20</v>
      </c>
      <c r="AK43">
        <v>20</v>
      </c>
      <c r="AL43" s="114"/>
      <c r="AM43" s="44"/>
      <c r="AO43">
        <v>20</v>
      </c>
      <c r="AP43">
        <v>20</v>
      </c>
      <c r="AQ43">
        <v>20</v>
      </c>
      <c r="AR43">
        <v>20</v>
      </c>
      <c r="AS43">
        <v>20</v>
      </c>
      <c r="AT43">
        <v>20</v>
      </c>
      <c r="AU43" s="114"/>
    </row>
    <row r="44" spans="1:47" hidden="1" outlineLevel="1" x14ac:dyDescent="0.2">
      <c r="A44" s="147">
        <v>37</v>
      </c>
      <c r="B44" t="s">
        <v>41</v>
      </c>
      <c r="C44" s="114"/>
      <c r="D44" s="23"/>
      <c r="E44" s="100">
        <v>3</v>
      </c>
      <c r="F44" s="100">
        <v>3</v>
      </c>
      <c r="G44" s="100">
        <v>3</v>
      </c>
      <c r="H44" s="100">
        <v>3</v>
      </c>
      <c r="I44" s="100">
        <v>3</v>
      </c>
      <c r="J44" s="100">
        <v>3</v>
      </c>
      <c r="K44" s="114"/>
      <c r="L44" s="44"/>
      <c r="M44" s="15" t="s">
        <v>41</v>
      </c>
      <c r="N44" s="44">
        <v>3</v>
      </c>
      <c r="O44" s="44">
        <f t="shared" si="2"/>
        <v>3</v>
      </c>
      <c r="P44" s="44">
        <f t="shared" si="2"/>
        <v>3</v>
      </c>
      <c r="Q44" s="44">
        <f t="shared" si="2"/>
        <v>3</v>
      </c>
      <c r="R44" s="44">
        <f t="shared" si="2"/>
        <v>3</v>
      </c>
      <c r="S44" s="44">
        <f t="shared" si="2"/>
        <v>3</v>
      </c>
      <c r="T44" s="114"/>
      <c r="U44" s="44"/>
      <c r="V44" s="15" t="s">
        <v>41</v>
      </c>
      <c r="W44" s="44">
        <v>3</v>
      </c>
      <c r="X44" s="44">
        <v>3</v>
      </c>
      <c r="Y44" s="44">
        <v>3</v>
      </c>
      <c r="Z44" s="44">
        <v>3</v>
      </c>
      <c r="AA44" s="44">
        <v>3</v>
      </c>
      <c r="AB44" s="44">
        <v>3</v>
      </c>
      <c r="AC44" s="114"/>
      <c r="AD44" s="44"/>
      <c r="AE44" t="s">
        <v>41</v>
      </c>
      <c r="AF44">
        <v>3</v>
      </c>
      <c r="AG44">
        <v>3</v>
      </c>
      <c r="AH44">
        <v>3</v>
      </c>
      <c r="AI44">
        <v>3</v>
      </c>
      <c r="AJ44">
        <v>3</v>
      </c>
      <c r="AK44">
        <v>3</v>
      </c>
      <c r="AL44" s="114"/>
      <c r="AM44" s="44"/>
      <c r="AN44" s="44" t="s">
        <v>41</v>
      </c>
      <c r="AO44" s="95">
        <v>3</v>
      </c>
      <c r="AP44" s="95">
        <v>3</v>
      </c>
      <c r="AQ44" s="95">
        <v>3</v>
      </c>
      <c r="AR44" s="95">
        <v>3</v>
      </c>
      <c r="AS44" s="95">
        <v>3</v>
      </c>
      <c r="AT44" s="95">
        <v>3</v>
      </c>
      <c r="AU44" s="114"/>
    </row>
    <row r="45" spans="1:47" hidden="1" outlineLevel="1" x14ac:dyDescent="0.2">
      <c r="A45" s="147">
        <v>38</v>
      </c>
      <c r="B45" t="s">
        <v>42</v>
      </c>
      <c r="C45" s="114"/>
      <c r="D45" s="23"/>
      <c r="E45" s="100">
        <v>5</v>
      </c>
      <c r="F45" s="100">
        <v>5</v>
      </c>
      <c r="G45" s="100">
        <v>5</v>
      </c>
      <c r="H45" s="100">
        <v>5</v>
      </c>
      <c r="I45" s="100">
        <v>5</v>
      </c>
      <c r="J45" s="100">
        <v>5</v>
      </c>
      <c r="K45" s="114"/>
      <c r="L45" s="44"/>
      <c r="M45" s="15" t="s">
        <v>42</v>
      </c>
      <c r="N45" s="44">
        <v>5</v>
      </c>
      <c r="O45" s="44">
        <f t="shared" si="2"/>
        <v>5</v>
      </c>
      <c r="P45" s="44">
        <f t="shared" si="2"/>
        <v>5</v>
      </c>
      <c r="Q45" s="44">
        <f t="shared" si="2"/>
        <v>5</v>
      </c>
      <c r="R45" s="44">
        <f t="shared" si="2"/>
        <v>5</v>
      </c>
      <c r="S45" s="44">
        <f t="shared" si="2"/>
        <v>5</v>
      </c>
      <c r="T45" s="114"/>
      <c r="U45" s="44"/>
      <c r="V45" s="15" t="s">
        <v>42</v>
      </c>
      <c r="W45" s="44">
        <v>5</v>
      </c>
      <c r="X45" s="44">
        <v>5</v>
      </c>
      <c r="Y45" s="44">
        <v>5</v>
      </c>
      <c r="Z45" s="44">
        <v>5</v>
      </c>
      <c r="AA45" s="44">
        <v>5</v>
      </c>
      <c r="AB45" s="44">
        <v>5</v>
      </c>
      <c r="AC45" s="114"/>
      <c r="AD45" s="44"/>
      <c r="AE45" t="s">
        <v>42</v>
      </c>
      <c r="AF45">
        <v>5</v>
      </c>
      <c r="AG45">
        <v>5</v>
      </c>
      <c r="AH45">
        <v>5</v>
      </c>
      <c r="AI45">
        <v>5</v>
      </c>
      <c r="AJ45">
        <v>5</v>
      </c>
      <c r="AK45">
        <v>5</v>
      </c>
      <c r="AL45" s="114"/>
      <c r="AM45" s="44"/>
      <c r="AN45" s="44" t="s">
        <v>42</v>
      </c>
      <c r="AO45" s="95">
        <v>5</v>
      </c>
      <c r="AP45" s="95">
        <v>5</v>
      </c>
      <c r="AQ45" s="95">
        <v>5</v>
      </c>
      <c r="AR45" s="95">
        <v>5</v>
      </c>
      <c r="AS45" s="95">
        <v>5</v>
      </c>
      <c r="AT45" s="95">
        <v>5</v>
      </c>
      <c r="AU45" s="114"/>
    </row>
    <row r="46" spans="1:47" hidden="1" outlineLevel="1" x14ac:dyDescent="0.2">
      <c r="A46" s="147">
        <v>39</v>
      </c>
      <c r="B46" t="s">
        <v>43</v>
      </c>
      <c r="C46" s="114"/>
      <c r="D46" s="23"/>
      <c r="E46" s="100">
        <v>10</v>
      </c>
      <c r="F46" s="100">
        <v>10</v>
      </c>
      <c r="G46" s="100">
        <v>10</v>
      </c>
      <c r="H46" s="100">
        <v>10</v>
      </c>
      <c r="I46" s="100">
        <v>10</v>
      </c>
      <c r="J46" s="100">
        <v>10</v>
      </c>
      <c r="K46" s="114"/>
      <c r="L46" s="44"/>
      <c r="M46" s="15" t="s">
        <v>43</v>
      </c>
      <c r="N46" s="44">
        <v>10</v>
      </c>
      <c r="O46" s="44">
        <f t="shared" si="2"/>
        <v>10</v>
      </c>
      <c r="P46" s="44">
        <f t="shared" si="2"/>
        <v>10</v>
      </c>
      <c r="Q46" s="44">
        <f t="shared" si="2"/>
        <v>10</v>
      </c>
      <c r="R46" s="44">
        <f t="shared" si="2"/>
        <v>10</v>
      </c>
      <c r="S46" s="44">
        <f t="shared" si="2"/>
        <v>10</v>
      </c>
      <c r="T46" s="114"/>
      <c r="U46" s="44"/>
      <c r="V46" s="15" t="s">
        <v>43</v>
      </c>
      <c r="W46" s="44">
        <v>10</v>
      </c>
      <c r="X46" s="44">
        <v>10</v>
      </c>
      <c r="Y46" s="44">
        <v>10</v>
      </c>
      <c r="Z46" s="44">
        <v>10</v>
      </c>
      <c r="AA46" s="44">
        <v>10</v>
      </c>
      <c r="AB46" s="44">
        <v>10</v>
      </c>
      <c r="AC46" s="114"/>
      <c r="AD46" s="44"/>
      <c r="AE46" t="s">
        <v>43</v>
      </c>
      <c r="AF46">
        <v>10</v>
      </c>
      <c r="AG46">
        <v>10</v>
      </c>
      <c r="AH46">
        <v>10</v>
      </c>
      <c r="AI46">
        <v>10</v>
      </c>
      <c r="AJ46">
        <v>10</v>
      </c>
      <c r="AK46">
        <v>10</v>
      </c>
      <c r="AL46" s="114"/>
      <c r="AM46" s="44"/>
      <c r="AN46" s="44" t="s">
        <v>43</v>
      </c>
      <c r="AO46" s="95">
        <v>10</v>
      </c>
      <c r="AP46" s="95">
        <v>10</v>
      </c>
      <c r="AQ46" s="95">
        <v>10</v>
      </c>
      <c r="AR46" s="95">
        <v>10</v>
      </c>
      <c r="AS46" s="95">
        <v>10</v>
      </c>
      <c r="AT46" s="95">
        <v>10</v>
      </c>
      <c r="AU46" s="114"/>
    </row>
    <row r="47" spans="1:47" hidden="1" outlineLevel="1" x14ac:dyDescent="0.2">
      <c r="A47" s="147">
        <v>40</v>
      </c>
      <c r="B47" t="s">
        <v>17</v>
      </c>
      <c r="C47" s="114"/>
      <c r="D47" s="6"/>
      <c r="E47" s="103">
        <v>35.673578860561541</v>
      </c>
      <c r="F47" s="103">
        <v>35.67</v>
      </c>
      <c r="G47" s="103">
        <v>35.67</v>
      </c>
      <c r="H47" s="103">
        <v>35.67</v>
      </c>
      <c r="I47" s="103">
        <v>35.67</v>
      </c>
      <c r="J47" s="103">
        <v>35.67</v>
      </c>
      <c r="K47" s="114"/>
      <c r="L47" s="65"/>
      <c r="M47" s="15" t="s">
        <v>17</v>
      </c>
      <c r="N47" s="65">
        <v>41.304399538024512</v>
      </c>
      <c r="O47" s="65">
        <f>N47*(1+[4]Escalation!O$8)</f>
        <v>41.304399538024512</v>
      </c>
      <c r="P47" s="65">
        <f>O47*(1+[4]Escalation!P$8)</f>
        <v>41.304399538024512</v>
      </c>
      <c r="Q47" s="65">
        <f>P47*(1+[4]Escalation!Q$8)</f>
        <v>41.304399538024512</v>
      </c>
      <c r="R47" s="65">
        <f>Q47*(1+[4]Escalation!R$8)</f>
        <v>41.304399538024512</v>
      </c>
      <c r="S47" s="65">
        <f>R47*(1+[4]Escalation!S$8)</f>
        <v>41.304399538024512</v>
      </c>
      <c r="T47" s="114"/>
      <c r="U47" s="65"/>
      <c r="V47" s="15" t="s">
        <v>17</v>
      </c>
      <c r="W47" s="65">
        <v>41.181801829041241</v>
      </c>
      <c r="X47" s="65">
        <v>41.181801829041241</v>
      </c>
      <c r="Y47" s="65">
        <v>41.181801829041241</v>
      </c>
      <c r="Z47" s="65">
        <v>41.181801829041241</v>
      </c>
      <c r="AA47" s="65">
        <v>41.181801829041241</v>
      </c>
      <c r="AB47" s="65">
        <v>41.181801829041241</v>
      </c>
      <c r="AC47" s="114"/>
      <c r="AD47" s="65"/>
      <c r="AE47" t="s">
        <v>17</v>
      </c>
      <c r="AF47" s="83">
        <v>40.28</v>
      </c>
      <c r="AG47" s="83">
        <v>40.28</v>
      </c>
      <c r="AH47" s="83">
        <v>40.28</v>
      </c>
      <c r="AI47" s="83">
        <v>40.28</v>
      </c>
      <c r="AJ47" s="83">
        <v>40.28</v>
      </c>
      <c r="AK47" s="83">
        <v>40.28</v>
      </c>
      <c r="AL47" s="114"/>
      <c r="AM47" s="65"/>
      <c r="AN47" s="44" t="s">
        <v>17</v>
      </c>
      <c r="AO47" s="94">
        <v>40.087921437454199</v>
      </c>
      <c r="AP47" s="94">
        <v>41.174072056475083</v>
      </c>
      <c r="AQ47" s="94">
        <v>42.747116455768314</v>
      </c>
      <c r="AR47" s="94">
        <v>43.355018889558323</v>
      </c>
      <c r="AS47" s="94">
        <v>40.7048623705995</v>
      </c>
      <c r="AT47" s="94">
        <v>39.725608678095902</v>
      </c>
      <c r="AU47" s="114"/>
    </row>
    <row r="48" spans="1:47" hidden="1" outlineLevel="1" x14ac:dyDescent="0.2">
      <c r="A48" s="147">
        <v>41</v>
      </c>
      <c r="B48" t="s">
        <v>18</v>
      </c>
      <c r="C48" s="114"/>
      <c r="D48" s="6"/>
      <c r="E48" s="103">
        <v>19.374908942422987</v>
      </c>
      <c r="F48" s="103">
        <v>19.37</v>
      </c>
      <c r="G48" s="103">
        <v>19.37</v>
      </c>
      <c r="H48" s="103">
        <v>19.37</v>
      </c>
      <c r="I48" s="103">
        <v>19.37</v>
      </c>
      <c r="J48" s="103">
        <v>19.37</v>
      </c>
      <c r="K48" s="114"/>
      <c r="L48" s="65"/>
      <c r="M48" s="15" t="s">
        <v>18</v>
      </c>
      <c r="N48" s="65">
        <v>22.43310050552315</v>
      </c>
      <c r="O48" s="65">
        <f>N48*(1+[4]Escalation!O$8)</f>
        <v>22.43310050552315</v>
      </c>
      <c r="P48" s="65">
        <f>O48*(1+[4]Escalation!P$8)</f>
        <v>22.43310050552315</v>
      </c>
      <c r="Q48" s="65">
        <f>P48*(1+[4]Escalation!Q$8)</f>
        <v>22.43310050552315</v>
      </c>
      <c r="R48" s="65">
        <f>Q48*(1+[4]Escalation!R$8)</f>
        <v>22.43310050552315</v>
      </c>
      <c r="S48" s="65">
        <f>R48*(1+[4]Escalation!S$8)</f>
        <v>22.43310050552315</v>
      </c>
      <c r="T48" s="114"/>
      <c r="U48" s="65"/>
      <c r="V48" s="15" t="s">
        <v>18</v>
      </c>
      <c r="W48" s="65">
        <v>22.366515668117714</v>
      </c>
      <c r="X48" s="65">
        <v>22.366515668117714</v>
      </c>
      <c r="Y48" s="65">
        <v>22.366515668117714</v>
      </c>
      <c r="Z48" s="65">
        <v>22.366515668117714</v>
      </c>
      <c r="AA48" s="65">
        <v>22.366515668117714</v>
      </c>
      <c r="AB48" s="65">
        <v>22.366515668117714</v>
      </c>
      <c r="AC48" s="114"/>
      <c r="AD48" s="65"/>
      <c r="AE48" t="s">
        <v>18</v>
      </c>
      <c r="AF48" s="83">
        <v>21.877317702115985</v>
      </c>
      <c r="AG48" s="83">
        <v>21.877317702115985</v>
      </c>
      <c r="AH48" s="83">
        <v>21.877317702115985</v>
      </c>
      <c r="AI48" s="83">
        <v>21.877317702115985</v>
      </c>
      <c r="AJ48" s="83">
        <v>21.877317702115985</v>
      </c>
      <c r="AK48" s="83">
        <v>21.877317702115985</v>
      </c>
      <c r="AL48" s="114"/>
      <c r="AM48" s="65"/>
      <c r="AN48" s="44" t="s">
        <v>18</v>
      </c>
      <c r="AO48" s="94">
        <v>21.772411189177038</v>
      </c>
      <c r="AP48" s="94">
        <v>22.362317501171738</v>
      </c>
      <c r="AQ48" s="94">
        <v>23.216663854191811</v>
      </c>
      <c r="AR48" s="94">
        <v>23.546825690395462</v>
      </c>
      <c r="AS48" s="94">
        <v>22.107481983426908</v>
      </c>
      <c r="AT48" s="94">
        <v>21.575633154971857</v>
      </c>
      <c r="AU48" s="114"/>
    </row>
    <row r="49" spans="1:47" hidden="1" outlineLevel="1" x14ac:dyDescent="0.2">
      <c r="A49" s="147">
        <v>42</v>
      </c>
      <c r="B49" s="44" t="s">
        <v>19</v>
      </c>
      <c r="C49" s="119"/>
      <c r="D49" s="6"/>
      <c r="E49" s="103"/>
      <c r="F49" s="103"/>
      <c r="G49" s="103"/>
      <c r="H49" s="103"/>
      <c r="I49" s="103"/>
      <c r="J49" s="103"/>
      <c r="K49" s="119"/>
      <c r="L49" s="65"/>
      <c r="M49" s="15"/>
      <c r="N49" s="65"/>
      <c r="O49" s="65"/>
      <c r="P49" s="65"/>
      <c r="Q49" s="65"/>
      <c r="R49" s="65"/>
      <c r="S49" s="65"/>
      <c r="T49" s="119"/>
      <c r="U49" s="65"/>
      <c r="V49" s="15"/>
      <c r="W49" s="65"/>
      <c r="X49" s="65"/>
      <c r="Y49" s="65"/>
      <c r="Z49" s="65"/>
      <c r="AA49" s="65"/>
      <c r="AB49" s="65"/>
      <c r="AC49" s="119"/>
      <c r="AD49" s="65"/>
      <c r="AF49" s="83"/>
      <c r="AG49" s="83"/>
      <c r="AH49" s="83"/>
      <c r="AI49" s="83"/>
      <c r="AJ49" s="83"/>
      <c r="AK49" s="83"/>
      <c r="AL49" s="119"/>
      <c r="AM49" s="65"/>
      <c r="AN49" s="44" t="s">
        <v>19</v>
      </c>
      <c r="AO49" s="94">
        <v>227.5975061580601</v>
      </c>
      <c r="AP49" s="94">
        <v>233.76408110974174</v>
      </c>
      <c r="AQ49" s="94">
        <v>242.69497524237053</v>
      </c>
      <c r="AR49" s="94">
        <v>246.14631601926484</v>
      </c>
      <c r="AS49" s="94">
        <v>231.10016263900971</v>
      </c>
      <c r="AT49" s="94">
        <v>225.5404905403297</v>
      </c>
      <c r="AU49" s="119"/>
    </row>
    <row r="50" spans="1:47" hidden="1" outlineLevel="1" x14ac:dyDescent="0.2">
      <c r="A50" s="147">
        <v>43</v>
      </c>
      <c r="B50" t="s">
        <v>44</v>
      </c>
      <c r="C50" s="114"/>
      <c r="D50" s="6"/>
      <c r="E50" s="103">
        <v>2.158764227568021</v>
      </c>
      <c r="F50" s="103">
        <v>2.16</v>
      </c>
      <c r="G50" s="103">
        <v>2.16</v>
      </c>
      <c r="H50" s="103">
        <v>2.16</v>
      </c>
      <c r="I50" s="103">
        <v>2.16</v>
      </c>
      <c r="J50" s="103">
        <v>2.16</v>
      </c>
      <c r="K50" s="114"/>
      <c r="L50" s="65"/>
      <c r="M50" s="15" t="s">
        <v>44</v>
      </c>
      <c r="N50" s="65">
        <v>2.4995098056293203</v>
      </c>
      <c r="O50" s="65">
        <f>N50*(1+[4]Escalation!O$8)</f>
        <v>2.4995098056293203</v>
      </c>
      <c r="P50" s="65">
        <f>O50*(1+[4]Escalation!P$8)</f>
        <v>2.4995098056293203</v>
      </c>
      <c r="Q50" s="65">
        <f>P50*(1+[4]Escalation!Q$8)</f>
        <v>2.4995098056293203</v>
      </c>
      <c r="R50" s="65">
        <f>Q50*(1+[4]Escalation!R$8)</f>
        <v>2.4995098056293203</v>
      </c>
      <c r="S50" s="65">
        <f>R50*(1+[4]Escalation!S$8)</f>
        <v>2.4995098056293203</v>
      </c>
      <c r="T50" s="114"/>
      <c r="U50" s="65"/>
      <c r="V50" s="15" t="s">
        <v>44</v>
      </c>
      <c r="W50" s="65">
        <v>2.492090882241528</v>
      </c>
      <c r="X50" s="65">
        <v>2.492090882241528</v>
      </c>
      <c r="Y50" s="65">
        <v>2.492090882241528</v>
      </c>
      <c r="Z50" s="65">
        <v>2.492090882241528</v>
      </c>
      <c r="AA50" s="65">
        <v>2.492090882241528</v>
      </c>
      <c r="AB50" s="65">
        <v>2.492090882241528</v>
      </c>
      <c r="AC50" s="114"/>
      <c r="AD50" s="65"/>
      <c r="AE50" t="s">
        <v>44</v>
      </c>
      <c r="AF50" s="83">
        <v>2.4375841450825608</v>
      </c>
      <c r="AG50" s="83">
        <v>2.4375841450825608</v>
      </c>
      <c r="AH50" s="83">
        <v>2.4375841450825608</v>
      </c>
      <c r="AI50" s="83">
        <v>2.4375841450825608</v>
      </c>
      <c r="AJ50" s="83">
        <v>2.4375841450825608</v>
      </c>
      <c r="AK50" s="83">
        <v>2.4375841450825608</v>
      </c>
      <c r="AL50" s="114"/>
      <c r="AM50" s="65"/>
      <c r="AN50" s="44" t="s">
        <v>44</v>
      </c>
      <c r="AO50" s="94">
        <v>2.4258953971227912</v>
      </c>
      <c r="AP50" s="94">
        <v>2.4916231199077159</v>
      </c>
      <c r="AQ50" s="94">
        <v>2.586814914116081</v>
      </c>
      <c r="AR50" s="94">
        <v>2.6236017482334795</v>
      </c>
      <c r="AS50" s="94">
        <v>2.4632291903539745</v>
      </c>
      <c r="AT50" s="94">
        <v>2.4039702679634396</v>
      </c>
      <c r="AU50" s="114"/>
    </row>
    <row r="51" spans="1:47" hidden="1" outlineLevel="1" x14ac:dyDescent="0.2">
      <c r="A51" s="147">
        <v>44</v>
      </c>
      <c r="B51" t="s">
        <v>45</v>
      </c>
      <c r="C51" s="114"/>
      <c r="D51" s="6"/>
      <c r="E51" s="105">
        <v>2</v>
      </c>
      <c r="F51" s="105">
        <v>2</v>
      </c>
      <c r="G51" s="105">
        <v>2</v>
      </c>
      <c r="H51" s="105">
        <v>2</v>
      </c>
      <c r="I51" s="105">
        <v>2</v>
      </c>
      <c r="J51" s="105">
        <v>2</v>
      </c>
      <c r="K51" s="114"/>
      <c r="L51" s="44"/>
      <c r="M51" s="15" t="s">
        <v>45</v>
      </c>
      <c r="N51" s="44">
        <v>2</v>
      </c>
      <c r="O51" s="44">
        <f t="shared" ref="O51:S60" si="3">N51</f>
        <v>2</v>
      </c>
      <c r="P51" s="44">
        <f t="shared" si="3"/>
        <v>2</v>
      </c>
      <c r="Q51" s="44">
        <f t="shared" si="3"/>
        <v>2</v>
      </c>
      <c r="R51" s="44">
        <f t="shared" si="3"/>
        <v>2</v>
      </c>
      <c r="S51" s="44">
        <f t="shared" si="3"/>
        <v>2</v>
      </c>
      <c r="T51" s="114"/>
      <c r="U51" s="44"/>
      <c r="V51" s="15" t="s">
        <v>45</v>
      </c>
      <c r="W51" s="44">
        <v>2</v>
      </c>
      <c r="X51" s="44">
        <v>2</v>
      </c>
      <c r="Y51" s="44">
        <v>2</v>
      </c>
      <c r="Z51" s="44">
        <v>2</v>
      </c>
      <c r="AA51" s="44">
        <v>2</v>
      </c>
      <c r="AB51" s="44">
        <v>2</v>
      </c>
      <c r="AC51" s="114"/>
      <c r="AD51" s="44"/>
      <c r="AE51" t="s">
        <v>45</v>
      </c>
      <c r="AF51" s="44">
        <v>2</v>
      </c>
      <c r="AG51" s="44">
        <v>2</v>
      </c>
      <c r="AH51" s="44">
        <v>2</v>
      </c>
      <c r="AI51" s="44">
        <v>2</v>
      </c>
      <c r="AJ51" s="44">
        <v>2</v>
      </c>
      <c r="AK51" s="44">
        <v>2</v>
      </c>
      <c r="AL51" s="114"/>
      <c r="AM51" s="44"/>
      <c r="AN51" s="44" t="s">
        <v>45</v>
      </c>
      <c r="AO51" s="95">
        <v>2</v>
      </c>
      <c r="AP51" s="95">
        <v>2</v>
      </c>
      <c r="AQ51" s="95">
        <v>2</v>
      </c>
      <c r="AR51" s="95">
        <v>2</v>
      </c>
      <c r="AS51" s="95">
        <v>2</v>
      </c>
      <c r="AT51" s="95">
        <v>2</v>
      </c>
      <c r="AU51" s="114"/>
    </row>
    <row r="52" spans="1:47" hidden="1" outlineLevel="1" x14ac:dyDescent="0.2">
      <c r="A52" s="147">
        <v>45</v>
      </c>
      <c r="B52" s="44" t="s">
        <v>85</v>
      </c>
      <c r="C52" s="119"/>
      <c r="D52" s="6"/>
      <c r="E52" s="105"/>
      <c r="F52" s="105"/>
      <c r="G52" s="105"/>
      <c r="H52" s="105"/>
      <c r="I52" s="105"/>
      <c r="J52" s="105"/>
      <c r="K52" s="119"/>
      <c r="L52" s="44"/>
      <c r="M52" s="15"/>
      <c r="N52" s="44"/>
      <c r="O52" s="44"/>
      <c r="P52" s="44"/>
      <c r="Q52" s="44"/>
      <c r="R52" s="44"/>
      <c r="S52" s="44"/>
      <c r="T52" s="119"/>
      <c r="U52" s="44"/>
      <c r="V52" s="15"/>
      <c r="W52" s="44"/>
      <c r="X52" s="44"/>
      <c r="Y52" s="44"/>
      <c r="Z52" s="44"/>
      <c r="AA52" s="44"/>
      <c r="AB52" s="44"/>
      <c r="AC52" s="119"/>
      <c r="AD52" s="44"/>
      <c r="AF52" s="44"/>
      <c r="AG52" s="44"/>
      <c r="AH52" s="44"/>
      <c r="AI52" s="44"/>
      <c r="AJ52" s="44"/>
      <c r="AK52" s="44"/>
      <c r="AL52" s="119"/>
      <c r="AM52" s="44"/>
      <c r="AN52" s="44" t="s">
        <v>85</v>
      </c>
      <c r="AO52" s="95">
        <v>1</v>
      </c>
      <c r="AP52" s="95">
        <v>1</v>
      </c>
      <c r="AQ52" s="95">
        <v>1</v>
      </c>
      <c r="AR52" s="95">
        <v>1</v>
      </c>
      <c r="AS52" s="95">
        <v>1</v>
      </c>
      <c r="AT52" s="95">
        <v>1</v>
      </c>
      <c r="AU52" s="119"/>
    </row>
    <row r="53" spans="1:47" hidden="1" outlineLevel="1" x14ac:dyDescent="0.2">
      <c r="A53" s="147">
        <v>46</v>
      </c>
      <c r="B53" t="s">
        <v>46</v>
      </c>
      <c r="C53" s="114"/>
      <c r="D53" s="6"/>
      <c r="E53" s="105">
        <v>2</v>
      </c>
      <c r="F53" s="105">
        <v>2</v>
      </c>
      <c r="G53" s="105">
        <v>2</v>
      </c>
      <c r="H53" s="105">
        <v>2</v>
      </c>
      <c r="I53" s="105">
        <v>2</v>
      </c>
      <c r="J53" s="105">
        <v>2</v>
      </c>
      <c r="K53" s="114"/>
      <c r="L53" s="44"/>
      <c r="M53" s="15" t="s">
        <v>46</v>
      </c>
      <c r="N53" s="44">
        <v>2</v>
      </c>
      <c r="O53" s="44">
        <f t="shared" si="3"/>
        <v>2</v>
      </c>
      <c r="P53" s="44">
        <f t="shared" si="3"/>
        <v>2</v>
      </c>
      <c r="Q53" s="44">
        <f t="shared" si="3"/>
        <v>2</v>
      </c>
      <c r="R53" s="44">
        <f t="shared" si="3"/>
        <v>2</v>
      </c>
      <c r="S53" s="44">
        <f t="shared" si="3"/>
        <v>2</v>
      </c>
      <c r="T53" s="114"/>
      <c r="U53" s="44"/>
      <c r="V53" s="15" t="s">
        <v>46</v>
      </c>
      <c r="W53" s="44">
        <v>2</v>
      </c>
      <c r="X53" s="44">
        <v>2</v>
      </c>
      <c r="Y53" s="44">
        <v>2</v>
      </c>
      <c r="Z53" s="44">
        <v>2</v>
      </c>
      <c r="AA53" s="44">
        <v>2</v>
      </c>
      <c r="AB53" s="44">
        <v>2</v>
      </c>
      <c r="AC53" s="114"/>
      <c r="AD53" s="44"/>
      <c r="AE53" t="s">
        <v>46</v>
      </c>
      <c r="AF53" s="44">
        <v>2</v>
      </c>
      <c r="AG53" s="44">
        <v>2</v>
      </c>
      <c r="AH53" s="44">
        <v>2</v>
      </c>
      <c r="AI53" s="44">
        <v>2</v>
      </c>
      <c r="AJ53" s="44">
        <v>2</v>
      </c>
      <c r="AK53" s="44">
        <v>2</v>
      </c>
      <c r="AL53" s="114"/>
      <c r="AM53" s="44"/>
      <c r="AN53" s="44" t="s">
        <v>46</v>
      </c>
      <c r="AO53" s="95">
        <v>2</v>
      </c>
      <c r="AP53" s="95">
        <v>2</v>
      </c>
      <c r="AQ53" s="95">
        <v>2</v>
      </c>
      <c r="AR53" s="95">
        <v>2</v>
      </c>
      <c r="AS53" s="95">
        <v>2</v>
      </c>
      <c r="AT53" s="95">
        <v>2</v>
      </c>
      <c r="AU53" s="114"/>
    </row>
    <row r="54" spans="1:47" hidden="1" outlineLevel="1" x14ac:dyDescent="0.2">
      <c r="A54" s="147">
        <v>47</v>
      </c>
      <c r="B54" s="44" t="s">
        <v>86</v>
      </c>
      <c r="C54" s="119"/>
      <c r="D54" s="6"/>
      <c r="E54" s="105"/>
      <c r="F54" s="105"/>
      <c r="G54" s="105"/>
      <c r="H54" s="105"/>
      <c r="I54" s="105"/>
      <c r="J54" s="105"/>
      <c r="K54" s="119"/>
      <c r="L54" s="44"/>
      <c r="M54" s="15"/>
      <c r="N54" s="44"/>
      <c r="O54" s="44"/>
      <c r="P54" s="44"/>
      <c r="Q54" s="44"/>
      <c r="R54" s="44"/>
      <c r="S54" s="44"/>
      <c r="T54" s="119"/>
      <c r="U54" s="44"/>
      <c r="V54" s="15"/>
      <c r="W54" s="44"/>
      <c r="X54" s="44"/>
      <c r="Y54" s="44"/>
      <c r="Z54" s="44"/>
      <c r="AA54" s="44"/>
      <c r="AB54" s="44"/>
      <c r="AC54" s="119"/>
      <c r="AD54" s="44"/>
      <c r="AF54" s="44"/>
      <c r="AG54" s="44"/>
      <c r="AH54" s="44"/>
      <c r="AI54" s="44"/>
      <c r="AJ54" s="44"/>
      <c r="AK54" s="44"/>
      <c r="AL54" s="119"/>
      <c r="AM54" s="44"/>
      <c r="AN54" s="44" t="s">
        <v>86</v>
      </c>
      <c r="AO54" s="95">
        <v>1</v>
      </c>
      <c r="AP54" s="95">
        <v>1</v>
      </c>
      <c r="AQ54" s="95">
        <v>1</v>
      </c>
      <c r="AR54" s="95">
        <v>1</v>
      </c>
      <c r="AS54" s="95">
        <v>1</v>
      </c>
      <c r="AT54" s="95">
        <v>1</v>
      </c>
      <c r="AU54" s="119"/>
    </row>
    <row r="55" spans="1:47" hidden="1" outlineLevel="1" x14ac:dyDescent="0.2">
      <c r="A55" s="147">
        <v>48</v>
      </c>
      <c r="B55" t="s">
        <v>47</v>
      </c>
      <c r="C55" s="114"/>
      <c r="D55" s="6"/>
      <c r="E55" s="105">
        <v>3000</v>
      </c>
      <c r="F55" s="105">
        <v>5280.2316309181624</v>
      </c>
      <c r="G55" s="105">
        <v>5496.9393051049574</v>
      </c>
      <c r="H55" s="105">
        <v>5635.318609423095</v>
      </c>
      <c r="I55" s="105">
        <v>5809.8777299712665</v>
      </c>
      <c r="J55" s="105">
        <v>5985.8184988128687</v>
      </c>
      <c r="K55" s="114"/>
      <c r="L55" s="44"/>
      <c r="M55" s="15" t="s">
        <v>47</v>
      </c>
      <c r="N55" s="44">
        <v>3000</v>
      </c>
      <c r="O55" s="44">
        <f t="shared" si="3"/>
        <v>3000</v>
      </c>
      <c r="P55" s="44">
        <f t="shared" si="3"/>
        <v>3000</v>
      </c>
      <c r="Q55" s="44">
        <f t="shared" si="3"/>
        <v>3000</v>
      </c>
      <c r="R55" s="44">
        <f t="shared" si="3"/>
        <v>3000</v>
      </c>
      <c r="S55" s="44">
        <f t="shared" si="3"/>
        <v>3000</v>
      </c>
      <c r="T55" s="114"/>
      <c r="U55" s="44"/>
      <c r="V55" s="15" t="s">
        <v>47</v>
      </c>
      <c r="W55" s="44">
        <v>3000</v>
      </c>
      <c r="X55" s="44">
        <v>3000</v>
      </c>
      <c r="Y55" s="44">
        <v>3000</v>
      </c>
      <c r="Z55" s="44">
        <v>3000</v>
      </c>
      <c r="AA55" s="44">
        <v>3000</v>
      </c>
      <c r="AB55" s="44">
        <v>3000</v>
      </c>
      <c r="AC55" s="114"/>
      <c r="AD55" s="44"/>
      <c r="AE55" t="s">
        <v>47</v>
      </c>
      <c r="AF55" s="44">
        <v>3000</v>
      </c>
      <c r="AG55" s="44">
        <v>3000</v>
      </c>
      <c r="AH55" s="44">
        <v>3000</v>
      </c>
      <c r="AI55" s="44">
        <v>3000</v>
      </c>
      <c r="AJ55" s="44">
        <v>3000</v>
      </c>
      <c r="AK55" s="44">
        <v>3000</v>
      </c>
      <c r="AL55" s="114"/>
      <c r="AM55" s="44"/>
      <c r="AN55" s="44" t="s">
        <v>47</v>
      </c>
      <c r="AO55" s="95">
        <v>2500</v>
      </c>
      <c r="AP55" s="95">
        <v>2500</v>
      </c>
      <c r="AQ55" s="95">
        <v>2500</v>
      </c>
      <c r="AR55" s="95">
        <v>2500</v>
      </c>
      <c r="AS55" s="95">
        <v>2500</v>
      </c>
      <c r="AT55" s="95">
        <v>2500</v>
      </c>
      <c r="AU55" s="114"/>
    </row>
    <row r="56" spans="1:47" hidden="1" outlineLevel="1" x14ac:dyDescent="0.2">
      <c r="A56" s="147">
        <v>49</v>
      </c>
      <c r="B56" t="s">
        <v>48</v>
      </c>
      <c r="C56" s="114"/>
      <c r="D56" s="6"/>
      <c r="E56" s="105">
        <v>2000</v>
      </c>
      <c r="F56" s="105">
        <v>2494.354543201182</v>
      </c>
      <c r="G56" s="105">
        <v>2505.6958065813928</v>
      </c>
      <c r="H56" s="105">
        <v>2537.9178862557828</v>
      </c>
      <c r="I56" s="105">
        <v>2601.7949022342559</v>
      </c>
      <c r="J56" s="105">
        <v>2670.4784268430881</v>
      </c>
      <c r="K56" s="114"/>
      <c r="L56" s="44"/>
      <c r="M56" s="15" t="s">
        <v>48</v>
      </c>
      <c r="N56" s="44">
        <v>2000</v>
      </c>
      <c r="O56" s="44">
        <f t="shared" si="3"/>
        <v>2000</v>
      </c>
      <c r="P56" s="44">
        <f t="shared" si="3"/>
        <v>2000</v>
      </c>
      <c r="Q56" s="44">
        <f t="shared" si="3"/>
        <v>2000</v>
      </c>
      <c r="R56" s="44">
        <f t="shared" si="3"/>
        <v>2000</v>
      </c>
      <c r="S56" s="44">
        <f t="shared" si="3"/>
        <v>2000</v>
      </c>
      <c r="T56" s="114"/>
      <c r="U56" s="44"/>
      <c r="AC56" s="114"/>
      <c r="AE56" t="s">
        <v>48</v>
      </c>
      <c r="AF56" s="44">
        <v>2000</v>
      </c>
      <c r="AG56" s="44">
        <v>2000</v>
      </c>
      <c r="AH56" s="44">
        <v>2000</v>
      </c>
      <c r="AI56" s="44">
        <v>2000</v>
      </c>
      <c r="AJ56" s="44">
        <v>2000</v>
      </c>
      <c r="AK56" s="44">
        <v>2000</v>
      </c>
      <c r="AL56" s="114"/>
      <c r="AN56" s="44" t="s">
        <v>48</v>
      </c>
      <c r="AO56" s="95">
        <v>2000</v>
      </c>
      <c r="AP56" s="95">
        <v>2000</v>
      </c>
      <c r="AQ56" s="95">
        <v>2000</v>
      </c>
      <c r="AR56" s="95">
        <v>2000</v>
      </c>
      <c r="AS56" s="95">
        <v>2000</v>
      </c>
      <c r="AT56" s="95">
        <v>2000</v>
      </c>
      <c r="AU56" s="114"/>
    </row>
    <row r="57" spans="1:47" hidden="1" outlineLevel="1" x14ac:dyDescent="0.2">
      <c r="A57" s="147">
        <v>50</v>
      </c>
      <c r="B57" t="s">
        <v>68</v>
      </c>
      <c r="C57" s="114"/>
      <c r="D57" s="6"/>
      <c r="E57" s="105"/>
      <c r="F57" s="105"/>
      <c r="G57" s="105"/>
      <c r="H57" s="105"/>
      <c r="I57" s="105"/>
      <c r="J57" s="105"/>
      <c r="K57" s="114"/>
      <c r="L57" s="44"/>
      <c r="M57" s="15" t="s">
        <v>68</v>
      </c>
      <c r="N57" s="44">
        <v>1000</v>
      </c>
      <c r="O57" s="44">
        <f t="shared" si="3"/>
        <v>1000</v>
      </c>
      <c r="P57" s="44">
        <f t="shared" si="3"/>
        <v>1000</v>
      </c>
      <c r="Q57" s="44">
        <f t="shared" si="3"/>
        <v>1000</v>
      </c>
      <c r="R57" s="44">
        <f t="shared" si="3"/>
        <v>1000</v>
      </c>
      <c r="S57" s="44">
        <f t="shared" si="3"/>
        <v>1000</v>
      </c>
      <c r="T57" s="114"/>
      <c r="U57" s="44"/>
      <c r="AC57" s="114"/>
      <c r="AE57" t="s">
        <v>68</v>
      </c>
      <c r="AF57" s="44">
        <v>1000</v>
      </c>
      <c r="AG57" s="44">
        <v>1000</v>
      </c>
      <c r="AH57" s="44">
        <v>1000</v>
      </c>
      <c r="AI57" s="44">
        <v>1000</v>
      </c>
      <c r="AJ57" s="44">
        <v>1000</v>
      </c>
      <c r="AK57" s="44">
        <v>1000</v>
      </c>
      <c r="AL57" s="114"/>
      <c r="AU57" s="114"/>
    </row>
    <row r="58" spans="1:47" hidden="1" outlineLevel="1" x14ac:dyDescent="0.2">
      <c r="A58" s="147">
        <v>51</v>
      </c>
      <c r="B58" t="s">
        <v>25</v>
      </c>
      <c r="C58" s="114"/>
      <c r="D58" s="6"/>
      <c r="E58" s="105">
        <v>20</v>
      </c>
      <c r="F58" s="105">
        <v>36.453943286333462</v>
      </c>
      <c r="G58" s="105">
        <v>31.305437977278473</v>
      </c>
      <c r="H58" s="105">
        <v>27.285609667131144</v>
      </c>
      <c r="I58" s="105">
        <v>27.254639974852957</v>
      </c>
      <c r="J58" s="105">
        <v>25.87392839031191</v>
      </c>
      <c r="K58" s="114"/>
      <c r="L58" s="44"/>
      <c r="M58" s="15" t="s">
        <v>25</v>
      </c>
      <c r="N58" s="44">
        <v>19.2</v>
      </c>
      <c r="O58" s="44">
        <f t="shared" si="3"/>
        <v>19.2</v>
      </c>
      <c r="P58" s="44">
        <f t="shared" si="3"/>
        <v>19.2</v>
      </c>
      <c r="Q58" s="44">
        <f t="shared" si="3"/>
        <v>19.2</v>
      </c>
      <c r="R58" s="44">
        <f t="shared" si="3"/>
        <v>19.2</v>
      </c>
      <c r="S58" s="44">
        <f t="shared" si="3"/>
        <v>19.2</v>
      </c>
      <c r="T58" s="114"/>
      <c r="U58" s="44"/>
      <c r="V58" s="15" t="s">
        <v>25</v>
      </c>
      <c r="W58" s="44">
        <v>19.2</v>
      </c>
      <c r="X58" s="44">
        <v>19.2</v>
      </c>
      <c r="Y58" s="44">
        <v>19.2</v>
      </c>
      <c r="Z58" s="44">
        <v>19.2</v>
      </c>
      <c r="AA58" s="44">
        <v>19.2</v>
      </c>
      <c r="AB58" s="44">
        <v>19.2</v>
      </c>
      <c r="AC58" s="114"/>
      <c r="AD58" s="44"/>
      <c r="AE58" t="s">
        <v>25</v>
      </c>
      <c r="AF58" s="44">
        <v>15</v>
      </c>
      <c r="AG58" s="44">
        <v>15</v>
      </c>
      <c r="AH58" s="44">
        <v>15</v>
      </c>
      <c r="AI58" s="44">
        <v>15</v>
      </c>
      <c r="AJ58" s="44">
        <v>15</v>
      </c>
      <c r="AK58" s="44">
        <v>15</v>
      </c>
      <c r="AL58" s="114"/>
      <c r="AM58" s="44"/>
      <c r="AN58" s="44" t="s">
        <v>25</v>
      </c>
      <c r="AO58" s="95">
        <v>8</v>
      </c>
      <c r="AP58" s="95">
        <v>8</v>
      </c>
      <c r="AQ58" s="95">
        <v>8</v>
      </c>
      <c r="AR58" s="95">
        <v>8</v>
      </c>
      <c r="AS58" s="95">
        <v>8</v>
      </c>
      <c r="AT58" s="95">
        <v>8</v>
      </c>
      <c r="AU58" s="114"/>
    </row>
    <row r="59" spans="1:47" hidden="1" outlineLevel="1" x14ac:dyDescent="0.2">
      <c r="A59" s="147">
        <v>52</v>
      </c>
      <c r="B59" t="s">
        <v>26</v>
      </c>
      <c r="C59" s="114"/>
      <c r="D59" s="6"/>
      <c r="E59" s="105">
        <v>16</v>
      </c>
      <c r="F59" s="105">
        <v>26.566607342906973</v>
      </c>
      <c r="G59" s="105">
        <v>25.750048756423613</v>
      </c>
      <c r="H59" s="105">
        <v>21.809269779797432</v>
      </c>
      <c r="I59" s="105">
        <v>25.157352006304528</v>
      </c>
      <c r="J59" s="105">
        <v>24.993315593692284</v>
      </c>
      <c r="K59" s="114"/>
      <c r="L59" s="44"/>
      <c r="M59" s="15" t="s">
        <v>26</v>
      </c>
      <c r="N59" s="44">
        <v>15.36</v>
      </c>
      <c r="O59" s="44">
        <f t="shared" si="3"/>
        <v>15.36</v>
      </c>
      <c r="P59" s="44">
        <f t="shared" si="3"/>
        <v>15.36</v>
      </c>
      <c r="Q59" s="44">
        <f t="shared" si="3"/>
        <v>15.36</v>
      </c>
      <c r="R59" s="44">
        <f t="shared" si="3"/>
        <v>15.36</v>
      </c>
      <c r="S59" s="44">
        <f t="shared" si="3"/>
        <v>15.36</v>
      </c>
      <c r="T59" s="114"/>
      <c r="U59" s="44"/>
      <c r="AC59" s="114"/>
      <c r="AE59" t="s">
        <v>26</v>
      </c>
      <c r="AF59" s="44">
        <v>12</v>
      </c>
      <c r="AG59" s="44">
        <v>12</v>
      </c>
      <c r="AH59" s="44">
        <v>12</v>
      </c>
      <c r="AI59" s="44">
        <v>12</v>
      </c>
      <c r="AJ59" s="44">
        <v>12</v>
      </c>
      <c r="AK59" s="44">
        <v>12</v>
      </c>
      <c r="AL59" s="114"/>
      <c r="AN59" s="44" t="s">
        <v>26</v>
      </c>
      <c r="AO59" s="95">
        <v>7</v>
      </c>
      <c r="AP59" s="95">
        <v>7</v>
      </c>
      <c r="AQ59" s="95">
        <v>7</v>
      </c>
      <c r="AR59" s="95">
        <v>7</v>
      </c>
      <c r="AS59" s="95">
        <v>7</v>
      </c>
      <c r="AT59" s="95">
        <v>7</v>
      </c>
      <c r="AU59" s="114"/>
    </row>
    <row r="60" spans="1:47" hidden="1" outlineLevel="1" x14ac:dyDescent="0.2">
      <c r="A60" s="147">
        <v>53</v>
      </c>
      <c r="B60" t="s">
        <v>67</v>
      </c>
      <c r="C60" s="114"/>
      <c r="D60" s="6"/>
      <c r="E60" s="100"/>
      <c r="F60" s="100"/>
      <c r="G60" s="100"/>
      <c r="H60" s="100"/>
      <c r="I60" s="100"/>
      <c r="J60" s="100"/>
      <c r="K60" s="114"/>
      <c r="L60" s="44"/>
      <c r="M60" s="15" t="s">
        <v>67</v>
      </c>
      <c r="N60" s="44">
        <v>11.52</v>
      </c>
      <c r="O60" s="44">
        <f t="shared" si="3"/>
        <v>11.52</v>
      </c>
      <c r="P60" s="44">
        <f t="shared" si="3"/>
        <v>11.52</v>
      </c>
      <c r="Q60" s="44">
        <f t="shared" si="3"/>
        <v>11.52</v>
      </c>
      <c r="R60" s="44">
        <f t="shared" si="3"/>
        <v>11.52</v>
      </c>
      <c r="S60" s="44">
        <f t="shared" si="3"/>
        <v>11.52</v>
      </c>
      <c r="T60" s="114"/>
      <c r="U60" s="44"/>
      <c r="AC60" s="114"/>
      <c r="AE60" t="s">
        <v>67</v>
      </c>
      <c r="AF60" s="44">
        <v>9</v>
      </c>
      <c r="AG60" s="44">
        <v>9</v>
      </c>
      <c r="AH60" s="44">
        <v>9</v>
      </c>
      <c r="AI60" s="44">
        <v>9</v>
      </c>
      <c r="AJ60" s="44">
        <v>9</v>
      </c>
      <c r="AK60" s="44">
        <v>9</v>
      </c>
      <c r="AL60" s="114"/>
      <c r="AU60" s="114"/>
    </row>
    <row r="61" spans="1:47" collapsed="1" x14ac:dyDescent="0.2">
      <c r="A61" s="147">
        <v>54</v>
      </c>
      <c r="C61" s="114"/>
      <c r="D61" s="6"/>
      <c r="E61" s="100"/>
      <c r="F61" s="100"/>
      <c r="G61" s="100"/>
      <c r="H61" s="100"/>
      <c r="I61" s="100"/>
      <c r="J61" s="100"/>
      <c r="K61" s="114"/>
      <c r="T61" s="114"/>
      <c r="AC61" s="114"/>
      <c r="AL61" s="114"/>
      <c r="AU61" s="114"/>
    </row>
    <row r="62" spans="1:47" x14ac:dyDescent="0.2">
      <c r="A62" s="147">
        <v>55</v>
      </c>
      <c r="B62" s="85" t="s">
        <v>49</v>
      </c>
      <c r="C62" s="116"/>
      <c r="D62" s="85"/>
      <c r="E62" s="99"/>
      <c r="F62" s="99"/>
      <c r="G62" s="99"/>
      <c r="H62" s="99"/>
      <c r="I62" s="99"/>
      <c r="J62" s="99"/>
      <c r="K62" s="116"/>
      <c r="L62" s="88"/>
      <c r="M62" s="86"/>
      <c r="N62" s="86"/>
      <c r="O62" s="87"/>
      <c r="P62" s="87"/>
      <c r="Q62" s="88"/>
      <c r="R62" s="86"/>
      <c r="S62" s="88"/>
      <c r="T62" s="116"/>
      <c r="U62" s="88"/>
      <c r="V62" s="87"/>
      <c r="W62" s="88"/>
      <c r="X62" s="87"/>
      <c r="Y62" s="88"/>
      <c r="Z62" s="87"/>
      <c r="AA62" s="88"/>
      <c r="AB62" s="87"/>
      <c r="AC62" s="116"/>
      <c r="AD62" s="87"/>
      <c r="AE62" s="87"/>
      <c r="AF62" s="86"/>
      <c r="AG62" s="86"/>
      <c r="AH62" s="86"/>
      <c r="AI62" s="86"/>
      <c r="AJ62" s="86"/>
      <c r="AK62" s="86"/>
      <c r="AL62" s="116"/>
      <c r="AM62" s="87"/>
      <c r="AN62" s="86"/>
      <c r="AO62" s="86"/>
      <c r="AP62" s="86"/>
      <c r="AQ62" s="86"/>
      <c r="AR62" s="86"/>
      <c r="AS62" s="86"/>
      <c r="AT62" s="86"/>
      <c r="AU62" s="116"/>
    </row>
    <row r="63" spans="1:47" x14ac:dyDescent="0.2">
      <c r="A63" s="147">
        <v>56</v>
      </c>
      <c r="C63" s="114"/>
      <c r="D63" s="6"/>
      <c r="E63" s="98"/>
      <c r="F63" s="98"/>
      <c r="G63" s="98"/>
      <c r="H63" s="98"/>
      <c r="I63" s="98"/>
      <c r="J63" s="98"/>
      <c r="K63" s="114"/>
      <c r="T63" s="114"/>
      <c r="AC63" s="114"/>
      <c r="AL63" s="114"/>
      <c r="AU63" s="114"/>
    </row>
    <row r="64" spans="1:47" hidden="1" outlineLevel="1" x14ac:dyDescent="0.2">
      <c r="A64" s="147">
        <v>57</v>
      </c>
      <c r="B64" t="s">
        <v>40</v>
      </c>
      <c r="C64" s="114"/>
      <c r="D64" s="23"/>
      <c r="E64" s="100">
        <f t="shared" ref="E64:J67" si="4">E43</f>
        <v>20</v>
      </c>
      <c r="F64" s="100">
        <f t="shared" si="4"/>
        <v>20</v>
      </c>
      <c r="G64" s="100">
        <f t="shared" si="4"/>
        <v>20</v>
      </c>
      <c r="H64" s="100">
        <f t="shared" si="4"/>
        <v>20</v>
      </c>
      <c r="I64" s="100">
        <f t="shared" si="4"/>
        <v>20</v>
      </c>
      <c r="J64" s="100">
        <f t="shared" si="4"/>
        <v>20</v>
      </c>
      <c r="K64" s="114"/>
      <c r="M64" s="15" t="s">
        <v>40</v>
      </c>
      <c r="N64">
        <v>20</v>
      </c>
      <c r="O64">
        <v>20</v>
      </c>
      <c r="P64">
        <v>20</v>
      </c>
      <c r="Q64">
        <v>20</v>
      </c>
      <c r="R64">
        <v>20</v>
      </c>
      <c r="S64">
        <v>20</v>
      </c>
      <c r="T64" s="114"/>
      <c r="V64" s="15" t="s">
        <v>40</v>
      </c>
      <c r="W64">
        <v>20</v>
      </c>
      <c r="X64">
        <v>20</v>
      </c>
      <c r="Y64">
        <v>20</v>
      </c>
      <c r="Z64">
        <v>20</v>
      </c>
      <c r="AA64">
        <v>20</v>
      </c>
      <c r="AB64">
        <v>20</v>
      </c>
      <c r="AC64" s="114"/>
      <c r="AE64" t="s">
        <v>40</v>
      </c>
      <c r="AF64">
        <v>20</v>
      </c>
      <c r="AG64">
        <v>20</v>
      </c>
      <c r="AH64">
        <v>20</v>
      </c>
      <c r="AI64">
        <v>20</v>
      </c>
      <c r="AJ64">
        <v>20</v>
      </c>
      <c r="AK64">
        <v>20</v>
      </c>
      <c r="AL64" s="114"/>
      <c r="AO64">
        <v>20</v>
      </c>
      <c r="AP64">
        <v>20</v>
      </c>
      <c r="AQ64">
        <v>20</v>
      </c>
      <c r="AR64">
        <v>20</v>
      </c>
      <c r="AS64">
        <v>20</v>
      </c>
      <c r="AT64">
        <v>20</v>
      </c>
      <c r="AU64" s="114"/>
    </row>
    <row r="65" spans="1:47" hidden="1" outlineLevel="1" x14ac:dyDescent="0.2">
      <c r="A65" s="147">
        <v>58</v>
      </c>
      <c r="B65" t="s">
        <v>41</v>
      </c>
      <c r="C65" s="114"/>
      <c r="D65" s="23"/>
      <c r="E65" s="100">
        <f t="shared" si="4"/>
        <v>3</v>
      </c>
      <c r="F65" s="100">
        <f t="shared" si="4"/>
        <v>3</v>
      </c>
      <c r="G65" s="100">
        <f t="shared" si="4"/>
        <v>3</v>
      </c>
      <c r="H65" s="100">
        <f t="shared" si="4"/>
        <v>3</v>
      </c>
      <c r="I65" s="100">
        <f t="shared" si="4"/>
        <v>3</v>
      </c>
      <c r="J65" s="100">
        <f t="shared" si="4"/>
        <v>3</v>
      </c>
      <c r="K65" s="114"/>
      <c r="M65" s="15" t="s">
        <v>41</v>
      </c>
      <c r="N65">
        <v>3</v>
      </c>
      <c r="O65">
        <v>3</v>
      </c>
      <c r="P65">
        <v>3</v>
      </c>
      <c r="Q65">
        <v>3</v>
      </c>
      <c r="R65">
        <v>3</v>
      </c>
      <c r="S65">
        <v>3</v>
      </c>
      <c r="T65" s="114"/>
      <c r="V65" s="15" t="s">
        <v>41</v>
      </c>
      <c r="W65">
        <v>3</v>
      </c>
      <c r="X65">
        <v>3</v>
      </c>
      <c r="Y65">
        <v>3</v>
      </c>
      <c r="Z65">
        <v>3</v>
      </c>
      <c r="AA65">
        <v>3</v>
      </c>
      <c r="AB65">
        <v>3</v>
      </c>
      <c r="AC65" s="114"/>
      <c r="AE65" t="s">
        <v>41</v>
      </c>
      <c r="AF65">
        <v>3</v>
      </c>
      <c r="AG65">
        <v>3</v>
      </c>
      <c r="AH65">
        <v>3</v>
      </c>
      <c r="AI65">
        <v>3</v>
      </c>
      <c r="AJ65">
        <v>3</v>
      </c>
      <c r="AK65">
        <v>3</v>
      </c>
      <c r="AL65" s="114"/>
      <c r="AN65" t="s">
        <v>41</v>
      </c>
      <c r="AO65">
        <v>3</v>
      </c>
      <c r="AP65">
        <v>3</v>
      </c>
      <c r="AQ65">
        <v>3</v>
      </c>
      <c r="AR65">
        <v>3</v>
      </c>
      <c r="AS65">
        <v>3</v>
      </c>
      <c r="AT65">
        <v>3</v>
      </c>
      <c r="AU65" s="114"/>
    </row>
    <row r="66" spans="1:47" hidden="1" outlineLevel="1" x14ac:dyDescent="0.2">
      <c r="A66" s="147">
        <v>59</v>
      </c>
      <c r="B66" t="s">
        <v>42</v>
      </c>
      <c r="C66" s="114"/>
      <c r="D66" s="23"/>
      <c r="E66" s="100">
        <f t="shared" si="4"/>
        <v>5</v>
      </c>
      <c r="F66" s="100">
        <f t="shared" si="4"/>
        <v>5</v>
      </c>
      <c r="G66" s="100">
        <f t="shared" si="4"/>
        <v>5</v>
      </c>
      <c r="H66" s="100">
        <f t="shared" si="4"/>
        <v>5</v>
      </c>
      <c r="I66" s="100">
        <f t="shared" si="4"/>
        <v>5</v>
      </c>
      <c r="J66" s="100">
        <f t="shared" si="4"/>
        <v>5</v>
      </c>
      <c r="K66" s="114"/>
      <c r="M66" s="15" t="s">
        <v>42</v>
      </c>
      <c r="N66">
        <v>5</v>
      </c>
      <c r="O66">
        <v>5</v>
      </c>
      <c r="P66">
        <v>5</v>
      </c>
      <c r="Q66">
        <v>5</v>
      </c>
      <c r="R66">
        <v>5</v>
      </c>
      <c r="S66">
        <v>5</v>
      </c>
      <c r="T66" s="114"/>
      <c r="V66" s="15" t="s">
        <v>42</v>
      </c>
      <c r="W66">
        <v>5</v>
      </c>
      <c r="X66">
        <v>5</v>
      </c>
      <c r="Y66">
        <v>5</v>
      </c>
      <c r="Z66">
        <v>5</v>
      </c>
      <c r="AA66">
        <v>5</v>
      </c>
      <c r="AB66">
        <v>5</v>
      </c>
      <c r="AC66" s="114"/>
      <c r="AE66" t="s">
        <v>42</v>
      </c>
      <c r="AF66">
        <v>5</v>
      </c>
      <c r="AG66">
        <v>5</v>
      </c>
      <c r="AH66">
        <v>5</v>
      </c>
      <c r="AI66">
        <v>5</v>
      </c>
      <c r="AJ66">
        <v>5</v>
      </c>
      <c r="AK66">
        <v>5</v>
      </c>
      <c r="AL66" s="114"/>
      <c r="AN66" t="s">
        <v>42</v>
      </c>
      <c r="AO66">
        <v>5</v>
      </c>
      <c r="AP66">
        <v>5</v>
      </c>
      <c r="AQ66">
        <v>5</v>
      </c>
      <c r="AR66">
        <v>5</v>
      </c>
      <c r="AS66">
        <v>5</v>
      </c>
      <c r="AT66">
        <v>5</v>
      </c>
      <c r="AU66" s="114"/>
    </row>
    <row r="67" spans="1:47" hidden="1" outlineLevel="1" x14ac:dyDescent="0.2">
      <c r="A67" s="147">
        <v>60</v>
      </c>
      <c r="B67" t="s">
        <v>43</v>
      </c>
      <c r="C67" s="114"/>
      <c r="D67" s="23"/>
      <c r="E67" s="100">
        <f t="shared" si="4"/>
        <v>10</v>
      </c>
      <c r="F67" s="100">
        <f t="shared" si="4"/>
        <v>10</v>
      </c>
      <c r="G67" s="100">
        <f t="shared" si="4"/>
        <v>10</v>
      </c>
      <c r="H67" s="100">
        <f t="shared" si="4"/>
        <v>10</v>
      </c>
      <c r="I67" s="100">
        <f t="shared" si="4"/>
        <v>10</v>
      </c>
      <c r="J67" s="100">
        <f t="shared" si="4"/>
        <v>10</v>
      </c>
      <c r="K67" s="114"/>
      <c r="M67" s="15" t="s">
        <v>43</v>
      </c>
      <c r="N67">
        <v>10</v>
      </c>
      <c r="O67">
        <v>10</v>
      </c>
      <c r="P67">
        <v>10</v>
      </c>
      <c r="Q67">
        <v>10</v>
      </c>
      <c r="R67">
        <v>10</v>
      </c>
      <c r="S67">
        <v>10</v>
      </c>
      <c r="T67" s="114"/>
      <c r="V67" s="15" t="s">
        <v>43</v>
      </c>
      <c r="W67">
        <v>10</v>
      </c>
      <c r="X67">
        <v>10</v>
      </c>
      <c r="Y67">
        <v>10</v>
      </c>
      <c r="Z67">
        <v>10</v>
      </c>
      <c r="AA67">
        <v>10</v>
      </c>
      <c r="AB67">
        <v>10</v>
      </c>
      <c r="AC67" s="114"/>
      <c r="AE67" t="s">
        <v>43</v>
      </c>
      <c r="AF67">
        <v>10</v>
      </c>
      <c r="AG67">
        <v>10</v>
      </c>
      <c r="AH67">
        <v>10</v>
      </c>
      <c r="AI67">
        <v>10</v>
      </c>
      <c r="AJ67">
        <v>10</v>
      </c>
      <c r="AK67">
        <v>10</v>
      </c>
      <c r="AL67" s="114"/>
      <c r="AN67" t="s">
        <v>43</v>
      </c>
      <c r="AO67">
        <v>10</v>
      </c>
      <c r="AP67">
        <v>10</v>
      </c>
      <c r="AQ67">
        <v>10</v>
      </c>
      <c r="AR67">
        <v>10</v>
      </c>
      <c r="AS67">
        <v>10</v>
      </c>
      <c r="AT67">
        <v>10</v>
      </c>
      <c r="AU67" s="114"/>
    </row>
    <row r="68" spans="1:47" hidden="1" outlineLevel="1" x14ac:dyDescent="0.2">
      <c r="A68" s="147">
        <v>61</v>
      </c>
      <c r="B68" t="s">
        <v>17</v>
      </c>
      <c r="C68" s="114"/>
      <c r="D68" s="6"/>
      <c r="E68" s="103">
        <v>35.846279998766988</v>
      </c>
      <c r="F68" s="103">
        <v>35.85</v>
      </c>
      <c r="G68" s="103">
        <v>35.85</v>
      </c>
      <c r="H68" s="103">
        <v>35.85</v>
      </c>
      <c r="I68" s="103">
        <v>35.85</v>
      </c>
      <c r="J68" s="103">
        <v>35.85</v>
      </c>
      <c r="K68" s="114"/>
      <c r="L68" s="65"/>
      <c r="M68" s="15" t="s">
        <v>17</v>
      </c>
      <c r="N68" s="65">
        <v>41.504360322474867</v>
      </c>
      <c r="O68" s="65">
        <v>41.504360322474867</v>
      </c>
      <c r="P68" s="65">
        <v>41.504360322474867</v>
      </c>
      <c r="Q68" s="65">
        <v>41.504360322474867</v>
      </c>
      <c r="R68" s="65">
        <v>41.504360322474867</v>
      </c>
      <c r="S68" s="65">
        <v>41.504360322474867</v>
      </c>
      <c r="T68" s="114"/>
      <c r="U68" s="65"/>
      <c r="V68" s="15" t="s">
        <v>17</v>
      </c>
      <c r="W68" s="65">
        <v>41.381169099620564</v>
      </c>
      <c r="X68" s="65">
        <v>41.381169099620564</v>
      </c>
      <c r="Y68" s="65">
        <v>41.381169099620564</v>
      </c>
      <c r="Z68" s="65">
        <v>41.381169099620564</v>
      </c>
      <c r="AA68" s="65">
        <v>41.381169099620564</v>
      </c>
      <c r="AB68" s="65">
        <v>41.381169099620564</v>
      </c>
      <c r="AC68" s="114"/>
      <c r="AD68" s="65"/>
      <c r="AE68" t="s">
        <v>17</v>
      </c>
      <c r="AF68" s="83">
        <v>40.479999999999997</v>
      </c>
      <c r="AG68" s="83">
        <v>40.479999999999997</v>
      </c>
      <c r="AH68" s="83">
        <v>40.479999999999997</v>
      </c>
      <c r="AI68" s="83">
        <v>40.479999999999997</v>
      </c>
      <c r="AJ68" s="83">
        <v>40.479999999999997</v>
      </c>
      <c r="AK68" s="83">
        <v>40.479999999999997</v>
      </c>
      <c r="AL68" s="114"/>
      <c r="AM68" s="65"/>
      <c r="AN68" t="s">
        <v>17</v>
      </c>
      <c r="AO68" s="83">
        <v>40.281993069224001</v>
      </c>
      <c r="AP68" s="83">
        <v>41.373401906067677</v>
      </c>
      <c r="AQ68" s="83">
        <v>42.954061648897579</v>
      </c>
      <c r="AR68" s="83">
        <v>43.564907029416979</v>
      </c>
      <c r="AS68" s="83">
        <v>40.901920705827798</v>
      </c>
      <c r="AT68" s="83">
        <v>39.917926299532965</v>
      </c>
      <c r="AU68" s="114"/>
    </row>
    <row r="69" spans="1:47" hidden="1" outlineLevel="1" x14ac:dyDescent="0.2">
      <c r="A69" s="147">
        <v>62</v>
      </c>
      <c r="B69" t="s">
        <v>18</v>
      </c>
      <c r="C69" s="114"/>
      <c r="D69" s="6"/>
      <c r="E69" s="103">
        <v>19.374908942422987</v>
      </c>
      <c r="F69" s="103">
        <v>19.37</v>
      </c>
      <c r="G69" s="103">
        <v>19.37</v>
      </c>
      <c r="H69" s="103">
        <v>19.37</v>
      </c>
      <c r="I69" s="103">
        <v>19.37</v>
      </c>
      <c r="J69" s="103">
        <v>19.37</v>
      </c>
      <c r="K69" s="114"/>
      <c r="L69" s="65"/>
      <c r="M69" s="15" t="s">
        <v>18</v>
      </c>
      <c r="N69" s="65">
        <v>22.43310050552315</v>
      </c>
      <c r="O69" s="65">
        <v>22.43310050552315</v>
      </c>
      <c r="P69" s="65">
        <v>22.43310050552315</v>
      </c>
      <c r="Q69" s="65">
        <v>22.43310050552315</v>
      </c>
      <c r="R69" s="65">
        <v>22.43310050552315</v>
      </c>
      <c r="S69" s="65">
        <v>22.43310050552315</v>
      </c>
      <c r="T69" s="114"/>
      <c r="U69" s="65"/>
      <c r="V69" s="15" t="s">
        <v>18</v>
      </c>
      <c r="W69" s="65">
        <v>22.366515668117714</v>
      </c>
      <c r="X69" s="65">
        <v>22.366515668117714</v>
      </c>
      <c r="Y69" s="65">
        <v>22.366515668117714</v>
      </c>
      <c r="Z69" s="65">
        <v>22.366515668117714</v>
      </c>
      <c r="AA69" s="65">
        <v>22.366515668117714</v>
      </c>
      <c r="AB69" s="65">
        <v>22.366515668117714</v>
      </c>
      <c r="AC69" s="114"/>
      <c r="AD69" s="65"/>
      <c r="AE69" t="s">
        <v>18</v>
      </c>
      <c r="AF69" s="83">
        <v>21.877317702115985</v>
      </c>
      <c r="AG69" s="83">
        <v>21.877317702115985</v>
      </c>
      <c r="AH69" s="83">
        <v>21.877317702115985</v>
      </c>
      <c r="AI69" s="83">
        <v>21.877317702115985</v>
      </c>
      <c r="AJ69" s="83">
        <v>21.877317702115985</v>
      </c>
      <c r="AK69" s="83">
        <v>21.877317702115985</v>
      </c>
      <c r="AL69" s="114"/>
      <c r="AM69" s="65"/>
      <c r="AN69" t="s">
        <v>18</v>
      </c>
      <c r="AO69" s="83">
        <v>21.772411189177038</v>
      </c>
      <c r="AP69" s="83">
        <v>22.362317501171738</v>
      </c>
      <c r="AQ69" s="83">
        <v>23.216663854191811</v>
      </c>
      <c r="AR69" s="83">
        <v>23.546825690395462</v>
      </c>
      <c r="AS69" s="83">
        <v>22.107481983426908</v>
      </c>
      <c r="AT69" s="83">
        <v>21.575633154971857</v>
      </c>
      <c r="AU69" s="114"/>
    </row>
    <row r="70" spans="1:47" hidden="1" outlineLevel="1" x14ac:dyDescent="0.2">
      <c r="A70" s="147">
        <v>63</v>
      </c>
      <c r="C70" s="114"/>
      <c r="D70" s="6"/>
      <c r="E70" s="103"/>
      <c r="F70" s="103"/>
      <c r="G70" s="103"/>
      <c r="H70" s="103"/>
      <c r="I70" s="103"/>
      <c r="J70" s="103"/>
      <c r="K70" s="114"/>
      <c r="L70" s="65"/>
      <c r="M70" s="15"/>
      <c r="N70" s="65"/>
      <c r="O70" s="65"/>
      <c r="P70" s="65"/>
      <c r="Q70" s="65"/>
      <c r="R70" s="65"/>
      <c r="S70" s="65"/>
      <c r="T70" s="114"/>
      <c r="U70" s="65"/>
      <c r="V70" s="15"/>
      <c r="W70" s="65"/>
      <c r="X70" s="65"/>
      <c r="Y70" s="65"/>
      <c r="Z70" s="65"/>
      <c r="AA70" s="65"/>
      <c r="AB70" s="65"/>
      <c r="AC70" s="114"/>
      <c r="AD70" s="65"/>
      <c r="AF70" s="83"/>
      <c r="AG70" s="83"/>
      <c r="AH70" s="83"/>
      <c r="AI70" s="83"/>
      <c r="AJ70" s="83"/>
      <c r="AK70" s="83"/>
      <c r="AL70" s="114"/>
      <c r="AM70" s="65"/>
      <c r="AN70" t="s">
        <v>19</v>
      </c>
      <c r="AO70" s="83">
        <v>230.99375971403245</v>
      </c>
      <c r="AP70" s="83">
        <v>237.25235347761298</v>
      </c>
      <c r="AQ70" s="83">
        <v>246.31651612213349</v>
      </c>
      <c r="AR70" s="83">
        <v>249.81935846679215</v>
      </c>
      <c r="AS70" s="83">
        <v>234.54868350550569</v>
      </c>
      <c r="AT70" s="83">
        <v>228.90604891547895</v>
      </c>
      <c r="AU70" s="114"/>
    </row>
    <row r="71" spans="1:47" hidden="1" outlineLevel="1" x14ac:dyDescent="0.2">
      <c r="A71" s="147">
        <v>64</v>
      </c>
      <c r="B71" t="s">
        <v>44</v>
      </c>
      <c r="C71" s="114"/>
      <c r="D71" s="6"/>
      <c r="E71" s="103">
        <v>2.158764227568021</v>
      </c>
      <c r="F71" s="103">
        <v>2.16</v>
      </c>
      <c r="G71" s="103">
        <v>2.16</v>
      </c>
      <c r="H71" s="103">
        <v>2.16</v>
      </c>
      <c r="I71" s="103">
        <v>2.16</v>
      </c>
      <c r="J71" s="103">
        <v>2.16</v>
      </c>
      <c r="K71" s="114"/>
      <c r="L71" s="65"/>
      <c r="M71" s="15" t="s">
        <v>44</v>
      </c>
      <c r="N71" s="65">
        <v>2.4995098056293203</v>
      </c>
      <c r="O71" s="65">
        <v>2.4995098056293203</v>
      </c>
      <c r="P71" s="65">
        <v>2.4995098056293203</v>
      </c>
      <c r="Q71" s="65">
        <v>2.4995098056293203</v>
      </c>
      <c r="R71" s="65">
        <v>2.4995098056293203</v>
      </c>
      <c r="S71" s="65">
        <v>2.4995098056293203</v>
      </c>
      <c r="T71" s="114"/>
      <c r="U71" s="65"/>
      <c r="V71" s="15" t="s">
        <v>44</v>
      </c>
      <c r="W71" s="65">
        <v>2.492090882241528</v>
      </c>
      <c r="X71" s="65">
        <v>2.492090882241528</v>
      </c>
      <c r="Y71" s="65">
        <v>2.492090882241528</v>
      </c>
      <c r="Z71" s="65">
        <v>2.492090882241528</v>
      </c>
      <c r="AA71" s="65">
        <v>2.492090882241528</v>
      </c>
      <c r="AB71" s="65">
        <v>2.492090882241528</v>
      </c>
      <c r="AC71" s="114"/>
      <c r="AD71" s="65"/>
      <c r="AE71" t="s">
        <v>44</v>
      </c>
      <c r="AF71" s="83">
        <v>2.4375841450825608</v>
      </c>
      <c r="AG71" s="83">
        <v>2.4375841450825608</v>
      </c>
      <c r="AH71" s="83">
        <v>2.4375841450825608</v>
      </c>
      <c r="AI71" s="83">
        <v>2.4375841450825608</v>
      </c>
      <c r="AJ71" s="83">
        <v>2.4375841450825608</v>
      </c>
      <c r="AK71" s="83">
        <v>2.4375841450825608</v>
      </c>
      <c r="AL71" s="114"/>
      <c r="AM71" s="65"/>
      <c r="AN71" t="s">
        <v>44</v>
      </c>
      <c r="AO71">
        <v>2.4258953971227912</v>
      </c>
      <c r="AP71">
        <v>2.4916231199077159</v>
      </c>
      <c r="AQ71">
        <v>2.586814914116081</v>
      </c>
      <c r="AR71">
        <v>2.6236017482334795</v>
      </c>
      <c r="AS71">
        <v>2.4632291903539745</v>
      </c>
      <c r="AT71">
        <v>2.4039702679634396</v>
      </c>
      <c r="AU71" s="114"/>
    </row>
    <row r="72" spans="1:47" hidden="1" outlineLevel="1" x14ac:dyDescent="0.2">
      <c r="A72" s="147">
        <v>65</v>
      </c>
      <c r="B72" t="s">
        <v>45</v>
      </c>
      <c r="C72" s="114"/>
      <c r="D72" s="6"/>
      <c r="E72" s="100">
        <f t="shared" ref="E72:J72" si="5">E51</f>
        <v>2</v>
      </c>
      <c r="F72" s="100">
        <f t="shared" si="5"/>
        <v>2</v>
      </c>
      <c r="G72" s="100">
        <f t="shared" si="5"/>
        <v>2</v>
      </c>
      <c r="H72" s="100">
        <f t="shared" si="5"/>
        <v>2</v>
      </c>
      <c r="I72" s="100">
        <f t="shared" si="5"/>
        <v>2</v>
      </c>
      <c r="J72" s="100">
        <f t="shared" si="5"/>
        <v>2</v>
      </c>
      <c r="K72" s="114"/>
      <c r="M72" s="15" t="s">
        <v>45</v>
      </c>
      <c r="N72">
        <v>2</v>
      </c>
      <c r="O72">
        <v>2</v>
      </c>
      <c r="P72">
        <v>2</v>
      </c>
      <c r="Q72">
        <v>2</v>
      </c>
      <c r="R72">
        <v>2</v>
      </c>
      <c r="S72">
        <v>2</v>
      </c>
      <c r="T72" s="114"/>
      <c r="V72" s="15" t="s">
        <v>45</v>
      </c>
      <c r="W72">
        <v>2</v>
      </c>
      <c r="X72">
        <v>2</v>
      </c>
      <c r="Y72">
        <v>2</v>
      </c>
      <c r="Z72">
        <v>2</v>
      </c>
      <c r="AA72">
        <v>2</v>
      </c>
      <c r="AB72">
        <v>2</v>
      </c>
      <c r="AC72" s="114"/>
      <c r="AE72" t="s">
        <v>45</v>
      </c>
      <c r="AF72">
        <v>2</v>
      </c>
      <c r="AG72">
        <v>2</v>
      </c>
      <c r="AH72">
        <v>2</v>
      </c>
      <c r="AI72">
        <v>2</v>
      </c>
      <c r="AJ72">
        <v>2</v>
      </c>
      <c r="AK72">
        <v>2</v>
      </c>
      <c r="AL72" s="114"/>
      <c r="AN72" t="s">
        <v>45</v>
      </c>
      <c r="AO72">
        <v>2</v>
      </c>
      <c r="AP72">
        <v>2</v>
      </c>
      <c r="AQ72">
        <v>2</v>
      </c>
      <c r="AR72">
        <v>2</v>
      </c>
      <c r="AS72">
        <v>2</v>
      </c>
      <c r="AT72">
        <v>2</v>
      </c>
      <c r="AU72" s="114"/>
    </row>
    <row r="73" spans="1:47" hidden="1" outlineLevel="1" x14ac:dyDescent="0.2">
      <c r="A73" s="147">
        <v>66</v>
      </c>
      <c r="B73" t="s">
        <v>85</v>
      </c>
      <c r="C73" s="114"/>
      <c r="D73" s="6"/>
      <c r="E73" s="100"/>
      <c r="F73" s="100"/>
      <c r="G73" s="100"/>
      <c r="H73" s="100"/>
      <c r="I73" s="100"/>
      <c r="J73" s="100"/>
      <c r="K73" s="114"/>
      <c r="M73" s="15"/>
      <c r="T73" s="114"/>
      <c r="V73" s="15"/>
      <c r="AC73" s="114"/>
      <c r="AL73" s="114"/>
      <c r="AN73" t="s">
        <v>85</v>
      </c>
      <c r="AO73" s="74">
        <v>1</v>
      </c>
      <c r="AP73" s="74">
        <v>1</v>
      </c>
      <c r="AQ73" s="74">
        <v>1</v>
      </c>
      <c r="AR73" s="74">
        <v>1</v>
      </c>
      <c r="AS73" s="74">
        <v>1</v>
      </c>
      <c r="AT73" s="74">
        <v>1</v>
      </c>
      <c r="AU73" s="114"/>
    </row>
    <row r="74" spans="1:47" hidden="1" outlineLevel="1" x14ac:dyDescent="0.2">
      <c r="A74" s="147">
        <v>67</v>
      </c>
      <c r="B74" t="s">
        <v>46</v>
      </c>
      <c r="C74" s="114"/>
      <c r="D74" s="6"/>
      <c r="E74" s="100">
        <f t="shared" ref="E74:J74" si="6">E53</f>
        <v>2</v>
      </c>
      <c r="F74" s="100">
        <f t="shared" si="6"/>
        <v>2</v>
      </c>
      <c r="G74" s="100">
        <f t="shared" si="6"/>
        <v>2</v>
      </c>
      <c r="H74" s="100">
        <f t="shared" si="6"/>
        <v>2</v>
      </c>
      <c r="I74" s="100">
        <f t="shared" si="6"/>
        <v>2</v>
      </c>
      <c r="J74" s="100">
        <f t="shared" si="6"/>
        <v>2</v>
      </c>
      <c r="K74" s="114"/>
      <c r="M74" s="15" t="s">
        <v>46</v>
      </c>
      <c r="N74">
        <v>2</v>
      </c>
      <c r="O74">
        <v>2</v>
      </c>
      <c r="P74">
        <v>2</v>
      </c>
      <c r="Q74">
        <v>2</v>
      </c>
      <c r="R74">
        <v>2</v>
      </c>
      <c r="S74">
        <v>2</v>
      </c>
      <c r="T74" s="114"/>
      <c r="V74" s="15" t="s">
        <v>46</v>
      </c>
      <c r="W74">
        <v>2</v>
      </c>
      <c r="X74">
        <v>2</v>
      </c>
      <c r="Y74">
        <v>2</v>
      </c>
      <c r="Z74">
        <v>2</v>
      </c>
      <c r="AA74">
        <v>2</v>
      </c>
      <c r="AB74">
        <v>2</v>
      </c>
      <c r="AC74" s="114"/>
      <c r="AE74" t="s">
        <v>46</v>
      </c>
      <c r="AF74">
        <v>2</v>
      </c>
      <c r="AG74">
        <v>2</v>
      </c>
      <c r="AH74">
        <v>2</v>
      </c>
      <c r="AI74">
        <v>2</v>
      </c>
      <c r="AJ74">
        <v>2</v>
      </c>
      <c r="AK74">
        <v>2</v>
      </c>
      <c r="AL74" s="114"/>
      <c r="AN74" t="s">
        <v>46</v>
      </c>
      <c r="AO74" s="74">
        <v>2</v>
      </c>
      <c r="AP74" s="74">
        <v>2</v>
      </c>
      <c r="AQ74" s="74">
        <v>2</v>
      </c>
      <c r="AR74" s="74">
        <v>2</v>
      </c>
      <c r="AS74" s="74">
        <v>2</v>
      </c>
      <c r="AT74" s="74">
        <v>2</v>
      </c>
      <c r="AU74" s="114"/>
    </row>
    <row r="75" spans="1:47" hidden="1" outlineLevel="1" x14ac:dyDescent="0.2">
      <c r="A75" s="147">
        <v>68</v>
      </c>
      <c r="B75" t="s">
        <v>86</v>
      </c>
      <c r="C75" s="114"/>
      <c r="D75" s="6"/>
      <c r="E75" s="100"/>
      <c r="F75" s="100"/>
      <c r="G75" s="100"/>
      <c r="H75" s="100"/>
      <c r="I75" s="100"/>
      <c r="J75" s="100"/>
      <c r="K75" s="114"/>
      <c r="T75" s="114"/>
      <c r="AC75" s="114"/>
      <c r="AL75" s="114"/>
      <c r="AN75" t="s">
        <v>86</v>
      </c>
      <c r="AO75" s="74">
        <v>1</v>
      </c>
      <c r="AP75" s="74">
        <v>1</v>
      </c>
      <c r="AQ75" s="74">
        <v>1</v>
      </c>
      <c r="AR75" s="74">
        <v>1</v>
      </c>
      <c r="AS75" s="74">
        <v>1</v>
      </c>
      <c r="AT75" s="74">
        <v>1</v>
      </c>
      <c r="AU75" s="114"/>
    </row>
    <row r="76" spans="1:47" hidden="1" outlineLevel="1" x14ac:dyDescent="0.2">
      <c r="A76" s="147">
        <v>69</v>
      </c>
      <c r="B76" t="s">
        <v>47</v>
      </c>
      <c r="C76" s="114"/>
      <c r="D76" s="6"/>
      <c r="E76" s="110">
        <f>E55</f>
        <v>3000</v>
      </c>
      <c r="F76" s="105">
        <v>4035.586570779356</v>
      </c>
      <c r="G76" s="105">
        <v>4072.8096390711826</v>
      </c>
      <c r="H76" s="105">
        <v>4247.7347865483089</v>
      </c>
      <c r="I76" s="105">
        <v>4358.7568406624905</v>
      </c>
      <c r="J76" s="105">
        <v>4477.785404974381</v>
      </c>
      <c r="K76" s="114"/>
      <c r="L76" s="44"/>
      <c r="M76" s="15" t="s">
        <v>47</v>
      </c>
      <c r="N76" s="44">
        <v>3000</v>
      </c>
      <c r="O76" s="44">
        <v>3000</v>
      </c>
      <c r="P76" s="44">
        <v>3000</v>
      </c>
      <c r="Q76" s="44">
        <v>3000</v>
      </c>
      <c r="R76" s="44">
        <v>3000</v>
      </c>
      <c r="S76" s="44">
        <v>3000</v>
      </c>
      <c r="T76" s="114"/>
      <c r="U76" s="44"/>
      <c r="V76" s="15" t="s">
        <v>47</v>
      </c>
      <c r="W76" s="44">
        <v>3000</v>
      </c>
      <c r="X76" s="44">
        <v>3000</v>
      </c>
      <c r="Y76" s="44">
        <v>3000</v>
      </c>
      <c r="Z76" s="44">
        <v>3000</v>
      </c>
      <c r="AA76" s="44">
        <v>3000</v>
      </c>
      <c r="AB76" s="44">
        <v>3000</v>
      </c>
      <c r="AC76" s="114"/>
      <c r="AD76" s="44"/>
      <c r="AE76" t="s">
        <v>47</v>
      </c>
      <c r="AF76" s="74">
        <v>3000</v>
      </c>
      <c r="AG76" s="74">
        <v>3000</v>
      </c>
      <c r="AH76" s="74">
        <v>3000</v>
      </c>
      <c r="AI76" s="74">
        <v>3000</v>
      </c>
      <c r="AJ76" s="74">
        <v>3000</v>
      </c>
      <c r="AK76" s="74">
        <v>3000</v>
      </c>
      <c r="AL76" s="114"/>
      <c r="AM76" s="44"/>
      <c r="AU76" s="114"/>
    </row>
    <row r="77" spans="1:47" hidden="1" outlineLevel="1" x14ac:dyDescent="0.2">
      <c r="A77" s="147">
        <v>70</v>
      </c>
      <c r="B77" t="s">
        <v>48</v>
      </c>
      <c r="C77" s="114"/>
      <c r="D77" s="6"/>
      <c r="E77" s="110">
        <f>E56</f>
        <v>2000</v>
      </c>
      <c r="F77" s="105">
        <v>2211.9899735511126</v>
      </c>
      <c r="G77" s="105">
        <v>2212.9680664878915</v>
      </c>
      <c r="H77" s="105">
        <v>2227.0036938874009</v>
      </c>
      <c r="I77" s="105">
        <v>2257.0821236193797</v>
      </c>
      <c r="J77" s="105">
        <v>2290.3229278110944</v>
      </c>
      <c r="K77" s="114"/>
      <c r="L77" s="44"/>
      <c r="M77" s="15" t="s">
        <v>48</v>
      </c>
      <c r="N77" s="44">
        <v>2000</v>
      </c>
      <c r="O77" s="44">
        <v>2000</v>
      </c>
      <c r="P77" s="44">
        <v>2000</v>
      </c>
      <c r="Q77" s="44">
        <v>2000</v>
      </c>
      <c r="R77" s="44">
        <v>2000</v>
      </c>
      <c r="S77" s="44">
        <v>2000</v>
      </c>
      <c r="T77" s="114"/>
      <c r="U77" s="44"/>
      <c r="AC77" s="114"/>
      <c r="AE77" t="s">
        <v>48</v>
      </c>
      <c r="AF77" s="74">
        <v>2000</v>
      </c>
      <c r="AG77" s="74">
        <v>2000</v>
      </c>
      <c r="AH77" s="74">
        <v>2000</v>
      </c>
      <c r="AI77" s="74">
        <v>2000</v>
      </c>
      <c r="AJ77" s="74">
        <v>2000</v>
      </c>
      <c r="AK77" s="74">
        <v>2000</v>
      </c>
      <c r="AL77" s="114"/>
      <c r="AU77" s="114"/>
    </row>
    <row r="78" spans="1:47" hidden="1" outlineLevel="1" x14ac:dyDescent="0.2">
      <c r="A78" s="147">
        <v>71</v>
      </c>
      <c r="B78" t="s">
        <v>68</v>
      </c>
      <c r="C78" s="114"/>
      <c r="D78" s="6"/>
      <c r="E78" s="110"/>
      <c r="F78" s="105"/>
      <c r="G78" s="105"/>
      <c r="H78" s="105"/>
      <c r="I78" s="105"/>
      <c r="J78" s="105"/>
      <c r="K78" s="114"/>
      <c r="L78" s="44"/>
      <c r="M78" s="15" t="s">
        <v>68</v>
      </c>
      <c r="N78" s="44">
        <v>1000</v>
      </c>
      <c r="O78" s="44">
        <v>1000</v>
      </c>
      <c r="P78" s="44">
        <v>1000</v>
      </c>
      <c r="Q78" s="44">
        <v>1000</v>
      </c>
      <c r="R78" s="44">
        <v>1000</v>
      </c>
      <c r="S78" s="44">
        <v>1000</v>
      </c>
      <c r="T78" s="114"/>
      <c r="U78" s="44"/>
      <c r="AC78" s="114"/>
      <c r="AE78" t="s">
        <v>68</v>
      </c>
      <c r="AF78" s="74">
        <v>1000</v>
      </c>
      <c r="AG78" s="74">
        <v>1000</v>
      </c>
      <c r="AH78" s="74">
        <v>1000</v>
      </c>
      <c r="AI78" s="74">
        <v>1000</v>
      </c>
      <c r="AJ78" s="74">
        <v>1000</v>
      </c>
      <c r="AK78" s="74">
        <v>1000</v>
      </c>
      <c r="AL78" s="114"/>
      <c r="AU78" s="114"/>
    </row>
    <row r="79" spans="1:47" hidden="1" outlineLevel="1" x14ac:dyDescent="0.2">
      <c r="A79" s="147">
        <v>72</v>
      </c>
      <c r="B79" t="s">
        <v>25</v>
      </c>
      <c r="C79" s="114"/>
      <c r="D79" s="6"/>
      <c r="E79" s="100">
        <f>E58</f>
        <v>20</v>
      </c>
      <c r="F79" s="105">
        <v>36.453943286333455</v>
      </c>
      <c r="G79" s="105">
        <v>31.305437977278473</v>
      </c>
      <c r="H79" s="105">
        <v>33.921976487190214</v>
      </c>
      <c r="I79" s="105">
        <v>27.254639974852957</v>
      </c>
      <c r="J79" s="105">
        <v>25.87392839031191</v>
      </c>
      <c r="K79" s="114"/>
      <c r="L79" s="73"/>
      <c r="M79" s="15" t="s">
        <v>25</v>
      </c>
      <c r="N79" s="73">
        <v>19.2</v>
      </c>
      <c r="O79" s="73">
        <v>19.2</v>
      </c>
      <c r="P79" s="73">
        <v>19.2</v>
      </c>
      <c r="Q79" s="73">
        <v>19.2</v>
      </c>
      <c r="R79" s="73">
        <v>19.2</v>
      </c>
      <c r="S79" s="73">
        <v>19.2</v>
      </c>
      <c r="T79" s="114"/>
      <c r="U79" s="73"/>
      <c r="V79" s="15" t="s">
        <v>25</v>
      </c>
      <c r="W79">
        <v>19.2</v>
      </c>
      <c r="X79">
        <v>19.2</v>
      </c>
      <c r="Y79">
        <v>19.2</v>
      </c>
      <c r="Z79">
        <v>19.2</v>
      </c>
      <c r="AA79">
        <v>19.2</v>
      </c>
      <c r="AB79">
        <v>19.2</v>
      </c>
      <c r="AC79" s="114"/>
      <c r="AE79" t="s">
        <v>25</v>
      </c>
      <c r="AF79">
        <v>15</v>
      </c>
      <c r="AG79">
        <v>15</v>
      </c>
      <c r="AH79">
        <v>15</v>
      </c>
      <c r="AI79">
        <v>15</v>
      </c>
      <c r="AJ79">
        <v>15</v>
      </c>
      <c r="AK79">
        <v>15</v>
      </c>
      <c r="AL79" s="114"/>
      <c r="AN79" t="s">
        <v>25</v>
      </c>
      <c r="AO79">
        <v>8</v>
      </c>
      <c r="AP79">
        <v>8</v>
      </c>
      <c r="AQ79">
        <v>8</v>
      </c>
      <c r="AR79">
        <v>8</v>
      </c>
      <c r="AS79">
        <v>8</v>
      </c>
      <c r="AT79">
        <v>8</v>
      </c>
      <c r="AU79" s="114"/>
    </row>
    <row r="80" spans="1:47" hidden="1" outlineLevel="1" x14ac:dyDescent="0.2">
      <c r="A80" s="147">
        <v>73</v>
      </c>
      <c r="B80" t="s">
        <v>26</v>
      </c>
      <c r="C80" s="114"/>
      <c r="D80" s="6"/>
      <c r="E80" s="100">
        <f>E59</f>
        <v>16</v>
      </c>
      <c r="F80" s="105">
        <v>26.566607342906973</v>
      </c>
      <c r="G80" s="105">
        <v>25.750048756423613</v>
      </c>
      <c r="H80" s="105">
        <v>25.594505329529539</v>
      </c>
      <c r="I80" s="105">
        <v>25.157352006304528</v>
      </c>
      <c r="J80" s="105">
        <v>24.993315593692284</v>
      </c>
      <c r="K80" s="114"/>
      <c r="L80" s="73"/>
      <c r="M80" s="15" t="s">
        <v>26</v>
      </c>
      <c r="N80" s="73">
        <v>15.36</v>
      </c>
      <c r="O80" s="73">
        <v>15.36</v>
      </c>
      <c r="P80" s="73">
        <v>15.36</v>
      </c>
      <c r="Q80" s="73">
        <v>15.36</v>
      </c>
      <c r="R80" s="73">
        <v>15.36</v>
      </c>
      <c r="S80" s="73">
        <v>15.36</v>
      </c>
      <c r="T80" s="114"/>
      <c r="U80" s="73"/>
      <c r="V80" s="15"/>
      <c r="AC80" s="114"/>
      <c r="AE80" t="s">
        <v>26</v>
      </c>
      <c r="AF80">
        <v>12</v>
      </c>
      <c r="AG80">
        <v>12</v>
      </c>
      <c r="AH80">
        <v>12</v>
      </c>
      <c r="AI80">
        <v>12</v>
      </c>
      <c r="AJ80">
        <v>12</v>
      </c>
      <c r="AK80">
        <v>12</v>
      </c>
      <c r="AL80" s="114"/>
      <c r="AN80" t="s">
        <v>26</v>
      </c>
      <c r="AO80">
        <v>7</v>
      </c>
      <c r="AP80">
        <v>7</v>
      </c>
      <c r="AQ80">
        <v>7</v>
      </c>
      <c r="AR80">
        <v>7</v>
      </c>
      <c r="AS80">
        <v>7</v>
      </c>
      <c r="AT80">
        <v>7</v>
      </c>
      <c r="AU80" s="114"/>
    </row>
    <row r="81" spans="1:47" hidden="1" outlineLevel="1" x14ac:dyDescent="0.2">
      <c r="A81" s="147">
        <v>74</v>
      </c>
      <c r="B81" t="s">
        <v>68</v>
      </c>
      <c r="C81" s="114"/>
      <c r="D81" s="6"/>
      <c r="E81" s="100"/>
      <c r="F81" s="100"/>
      <c r="G81" s="100"/>
      <c r="H81" s="100"/>
      <c r="I81" s="100"/>
      <c r="J81" s="100"/>
      <c r="K81" s="114"/>
      <c r="L81" s="73"/>
      <c r="M81" s="15" t="s">
        <v>67</v>
      </c>
      <c r="N81" s="73">
        <v>11.52</v>
      </c>
      <c r="O81" s="73">
        <v>11.52</v>
      </c>
      <c r="P81" s="73">
        <v>11.52</v>
      </c>
      <c r="Q81" s="73">
        <v>11.52</v>
      </c>
      <c r="R81" s="73">
        <v>11.52</v>
      </c>
      <c r="S81" s="73">
        <v>11.52</v>
      </c>
      <c r="T81" s="114"/>
      <c r="U81" s="73"/>
      <c r="AC81" s="114"/>
      <c r="AE81" t="s">
        <v>67</v>
      </c>
      <c r="AF81">
        <v>9</v>
      </c>
      <c r="AG81">
        <v>9</v>
      </c>
      <c r="AH81">
        <v>9</v>
      </c>
      <c r="AI81">
        <v>9</v>
      </c>
      <c r="AJ81">
        <v>9</v>
      </c>
      <c r="AK81">
        <v>9</v>
      </c>
      <c r="AL81" s="114"/>
      <c r="AU81" s="114"/>
    </row>
    <row r="82" spans="1:47" collapsed="1" x14ac:dyDescent="0.2">
      <c r="A82" s="147">
        <v>75</v>
      </c>
      <c r="C82" s="114"/>
      <c r="D82" s="6"/>
      <c r="E82" s="100"/>
      <c r="F82" s="100"/>
      <c r="G82" s="100"/>
      <c r="H82" s="100"/>
      <c r="I82" s="100"/>
      <c r="J82" s="100"/>
      <c r="K82" s="114"/>
      <c r="L82" s="73"/>
      <c r="M82" s="15"/>
      <c r="N82" s="73"/>
      <c r="O82" s="73"/>
      <c r="P82" s="73"/>
      <c r="Q82" s="73"/>
      <c r="R82" s="73"/>
      <c r="S82" s="73"/>
      <c r="T82" s="114"/>
      <c r="U82" s="73"/>
      <c r="AC82" s="114"/>
      <c r="AL82" s="114"/>
      <c r="AU82" s="114"/>
    </row>
    <row r="83" spans="1:47" ht="15.75" x14ac:dyDescent="0.25">
      <c r="A83" s="147">
        <v>76</v>
      </c>
      <c r="B83" s="50" t="s">
        <v>61</v>
      </c>
      <c r="C83" s="122"/>
      <c r="D83" s="51"/>
      <c r="E83" s="98"/>
      <c r="F83" s="98"/>
      <c r="G83" s="98"/>
      <c r="H83" s="98"/>
      <c r="I83" s="98"/>
      <c r="J83" s="98"/>
      <c r="K83" s="122"/>
      <c r="Q83" s="15"/>
      <c r="R83" s="28"/>
      <c r="T83" s="122"/>
      <c r="AC83" s="122"/>
      <c r="AL83" s="122"/>
      <c r="AU83" s="122"/>
    </row>
    <row r="84" spans="1:47" x14ac:dyDescent="0.2">
      <c r="A84" s="147">
        <v>77</v>
      </c>
      <c r="C84" s="114"/>
      <c r="D84" s="6"/>
      <c r="E84" s="98"/>
      <c r="F84" s="98"/>
      <c r="G84" s="98"/>
      <c r="H84" s="98"/>
      <c r="I84" s="98"/>
      <c r="J84" s="98"/>
      <c r="K84" s="114"/>
      <c r="T84" s="114"/>
      <c r="AC84" s="114"/>
      <c r="AL84" s="114"/>
      <c r="AU84" s="114"/>
    </row>
    <row r="85" spans="1:47" x14ac:dyDescent="0.2">
      <c r="A85" s="147">
        <v>78</v>
      </c>
      <c r="B85" s="85" t="s">
        <v>62</v>
      </c>
      <c r="C85" s="116"/>
      <c r="D85" s="85"/>
      <c r="E85" s="99"/>
      <c r="F85" s="99"/>
      <c r="G85" s="99"/>
      <c r="H85" s="99"/>
      <c r="I85" s="99"/>
      <c r="J85" s="99"/>
      <c r="K85" s="116"/>
      <c r="L85" s="88"/>
      <c r="M85" s="86"/>
      <c r="N85" s="86"/>
      <c r="O85" s="87"/>
      <c r="P85" s="87"/>
      <c r="Q85" s="88"/>
      <c r="R85" s="86"/>
      <c r="S85" s="88"/>
      <c r="T85" s="116"/>
      <c r="U85" s="88"/>
      <c r="V85" s="87"/>
      <c r="W85" s="88"/>
      <c r="X85" s="87"/>
      <c r="Y85" s="88"/>
      <c r="Z85" s="87"/>
      <c r="AA85" s="88"/>
      <c r="AB85" s="87"/>
      <c r="AC85" s="116"/>
      <c r="AD85" s="87"/>
      <c r="AE85" s="87"/>
      <c r="AF85" s="86"/>
      <c r="AG85" s="86"/>
      <c r="AH85" s="86"/>
      <c r="AI85" s="86"/>
      <c r="AJ85" s="86"/>
      <c r="AK85" s="86"/>
      <c r="AL85" s="116"/>
      <c r="AM85" s="87"/>
      <c r="AN85" s="86"/>
      <c r="AO85" s="86"/>
      <c r="AP85" s="86"/>
      <c r="AQ85" s="86"/>
      <c r="AR85" s="86"/>
      <c r="AS85" s="86"/>
      <c r="AT85" s="86"/>
      <c r="AU85" s="116"/>
    </row>
    <row r="86" spans="1:47" x14ac:dyDescent="0.2">
      <c r="A86" s="147">
        <v>79</v>
      </c>
      <c r="C86" s="114"/>
      <c r="D86" s="6"/>
      <c r="E86" s="98"/>
      <c r="F86" s="98"/>
      <c r="G86" s="98"/>
      <c r="H86" s="98"/>
      <c r="I86" s="98"/>
      <c r="J86" s="98"/>
      <c r="K86" s="114"/>
      <c r="L86" s="54"/>
      <c r="P86" s="54"/>
      <c r="Q86" s="54"/>
      <c r="R86" s="54"/>
      <c r="S86" s="54"/>
      <c r="T86" s="114"/>
      <c r="U86" s="54"/>
      <c r="V86" s="54"/>
      <c r="W86" s="54"/>
      <c r="X86" s="54"/>
      <c r="Y86" s="54"/>
      <c r="Z86" s="54"/>
      <c r="AC86" s="114"/>
      <c r="AL86" s="114"/>
      <c r="AU86" s="114"/>
    </row>
    <row r="87" spans="1:47" outlineLevel="1" x14ac:dyDescent="0.2">
      <c r="A87" s="147">
        <v>80</v>
      </c>
      <c r="B87" t="s">
        <v>13</v>
      </c>
      <c r="C87" s="114"/>
      <c r="D87" s="23"/>
      <c r="E87" s="100">
        <v>20</v>
      </c>
      <c r="F87" s="100">
        <f>E87</f>
        <v>20</v>
      </c>
      <c r="G87" s="100">
        <f>F87</f>
        <v>20</v>
      </c>
      <c r="H87" s="100">
        <f>G87</f>
        <v>20</v>
      </c>
      <c r="I87" s="100">
        <f>H87</f>
        <v>20</v>
      </c>
      <c r="J87" s="100">
        <f>I87</f>
        <v>20</v>
      </c>
      <c r="K87" s="114"/>
      <c r="L87" s="75"/>
      <c r="M87" s="24" t="s">
        <v>13</v>
      </c>
      <c r="N87" s="74">
        <v>20</v>
      </c>
      <c r="O87" s="74">
        <v>20</v>
      </c>
      <c r="P87" s="75">
        <v>20</v>
      </c>
      <c r="Q87" s="75">
        <v>20</v>
      </c>
      <c r="R87" s="75">
        <v>20</v>
      </c>
      <c r="S87" s="75">
        <v>20</v>
      </c>
      <c r="T87" s="114"/>
      <c r="U87" s="75"/>
      <c r="V87" s="24" t="s">
        <v>13</v>
      </c>
      <c r="W87" s="75">
        <v>20</v>
      </c>
      <c r="X87" s="75">
        <v>20</v>
      </c>
      <c r="Y87" s="75">
        <v>20</v>
      </c>
      <c r="Z87" s="75">
        <v>20</v>
      </c>
      <c r="AA87" s="74">
        <v>20</v>
      </c>
      <c r="AB87" s="74">
        <v>20</v>
      </c>
      <c r="AC87" s="114"/>
      <c r="AD87" s="74"/>
      <c r="AE87" t="s">
        <v>13</v>
      </c>
      <c r="AF87">
        <v>20</v>
      </c>
      <c r="AG87">
        <v>20</v>
      </c>
      <c r="AH87">
        <v>20</v>
      </c>
      <c r="AI87">
        <v>20</v>
      </c>
      <c r="AJ87">
        <v>20</v>
      </c>
      <c r="AK87">
        <v>20</v>
      </c>
      <c r="AL87" s="114"/>
      <c r="AM87" s="74"/>
      <c r="AO87">
        <v>20</v>
      </c>
      <c r="AP87">
        <v>20</v>
      </c>
      <c r="AQ87">
        <v>20</v>
      </c>
      <c r="AR87">
        <v>20</v>
      </c>
      <c r="AS87">
        <v>20</v>
      </c>
      <c r="AT87">
        <v>20</v>
      </c>
      <c r="AU87" s="114"/>
    </row>
    <row r="88" spans="1:47" outlineLevel="1" x14ac:dyDescent="0.2">
      <c r="A88" s="147">
        <v>81</v>
      </c>
      <c r="B88" t="s">
        <v>14</v>
      </c>
      <c r="C88" s="114"/>
      <c r="D88" s="23"/>
      <c r="E88" s="100">
        <v>4</v>
      </c>
      <c r="F88" s="100">
        <v>4</v>
      </c>
      <c r="G88" s="100">
        <v>4</v>
      </c>
      <c r="H88" s="100">
        <v>4</v>
      </c>
      <c r="I88" s="100">
        <v>4</v>
      </c>
      <c r="J88" s="100">
        <v>4</v>
      </c>
      <c r="K88" s="114"/>
      <c r="L88" s="75"/>
      <c r="M88" s="24" t="s">
        <v>14</v>
      </c>
      <c r="N88" s="74">
        <v>4</v>
      </c>
      <c r="O88" s="74">
        <v>4</v>
      </c>
      <c r="P88" s="75">
        <v>4</v>
      </c>
      <c r="Q88" s="75">
        <v>4</v>
      </c>
      <c r="R88" s="75">
        <v>4</v>
      </c>
      <c r="S88" s="75">
        <v>4</v>
      </c>
      <c r="T88" s="114"/>
      <c r="U88" s="75"/>
      <c r="V88" s="24" t="s">
        <v>14</v>
      </c>
      <c r="W88" s="75">
        <v>4</v>
      </c>
      <c r="X88" s="75">
        <v>4</v>
      </c>
      <c r="Y88" s="75">
        <v>4</v>
      </c>
      <c r="Z88" s="75">
        <v>4</v>
      </c>
      <c r="AA88" s="74">
        <v>4</v>
      </c>
      <c r="AB88" s="74">
        <v>4</v>
      </c>
      <c r="AC88" s="114"/>
      <c r="AD88" s="74"/>
      <c r="AE88" t="s">
        <v>14</v>
      </c>
      <c r="AF88">
        <v>4</v>
      </c>
      <c r="AG88">
        <v>4</v>
      </c>
      <c r="AH88">
        <v>4</v>
      </c>
      <c r="AI88">
        <v>4</v>
      </c>
      <c r="AJ88">
        <v>4</v>
      </c>
      <c r="AK88">
        <v>4</v>
      </c>
      <c r="AL88" s="114"/>
      <c r="AM88" s="74"/>
      <c r="AN88" s="15" t="s">
        <v>14</v>
      </c>
      <c r="AO88" s="95">
        <v>4</v>
      </c>
      <c r="AP88" s="95">
        <v>4</v>
      </c>
      <c r="AQ88" s="95">
        <v>4</v>
      </c>
      <c r="AR88" s="95">
        <v>4</v>
      </c>
      <c r="AS88" s="95">
        <v>4</v>
      </c>
      <c r="AT88" s="95">
        <v>4</v>
      </c>
      <c r="AU88" s="114"/>
    </row>
    <row r="89" spans="1:47" outlineLevel="1" x14ac:dyDescent="0.2">
      <c r="A89" s="147">
        <v>82</v>
      </c>
      <c r="B89" t="s">
        <v>15</v>
      </c>
      <c r="C89" s="114"/>
      <c r="D89" s="23"/>
      <c r="E89" s="100">
        <v>8</v>
      </c>
      <c r="F89" s="100">
        <v>8</v>
      </c>
      <c r="G89" s="100">
        <v>8</v>
      </c>
      <c r="H89" s="100">
        <v>8</v>
      </c>
      <c r="I89" s="100">
        <v>8</v>
      </c>
      <c r="J89" s="100">
        <v>8</v>
      </c>
      <c r="K89" s="114"/>
      <c r="L89" s="75"/>
      <c r="M89" s="24" t="s">
        <v>15</v>
      </c>
      <c r="N89" s="74">
        <v>8</v>
      </c>
      <c r="O89" s="74">
        <v>8</v>
      </c>
      <c r="P89" s="75">
        <v>8</v>
      </c>
      <c r="Q89" s="75">
        <v>8</v>
      </c>
      <c r="R89" s="75">
        <v>8</v>
      </c>
      <c r="S89" s="75">
        <v>8</v>
      </c>
      <c r="T89" s="114"/>
      <c r="U89" s="75"/>
      <c r="V89" s="24" t="s">
        <v>15</v>
      </c>
      <c r="W89" s="75">
        <v>8</v>
      </c>
      <c r="X89" s="75">
        <v>8</v>
      </c>
      <c r="Y89" s="75">
        <v>8</v>
      </c>
      <c r="Z89" s="75">
        <v>8</v>
      </c>
      <c r="AA89" s="74">
        <v>8</v>
      </c>
      <c r="AB89" s="74">
        <v>8</v>
      </c>
      <c r="AC89" s="114"/>
      <c r="AD89" s="74"/>
      <c r="AE89" t="s">
        <v>15</v>
      </c>
      <c r="AF89">
        <v>8</v>
      </c>
      <c r="AG89">
        <v>8</v>
      </c>
      <c r="AH89">
        <v>8</v>
      </c>
      <c r="AI89">
        <v>8</v>
      </c>
      <c r="AJ89">
        <v>8</v>
      </c>
      <c r="AK89">
        <v>8</v>
      </c>
      <c r="AL89" s="114"/>
      <c r="AM89" s="74"/>
      <c r="AN89" s="15" t="s">
        <v>15</v>
      </c>
      <c r="AO89" s="95">
        <v>8</v>
      </c>
      <c r="AP89" s="95">
        <v>8</v>
      </c>
      <c r="AQ89" s="95">
        <v>8</v>
      </c>
      <c r="AR89" s="95">
        <v>8</v>
      </c>
      <c r="AS89" s="95">
        <v>8</v>
      </c>
      <c r="AT89" s="95">
        <v>8</v>
      </c>
      <c r="AU89" s="114"/>
    </row>
    <row r="90" spans="1:47" outlineLevel="1" x14ac:dyDescent="0.2">
      <c r="A90" s="147">
        <v>83</v>
      </c>
      <c r="B90" s="15" t="s">
        <v>63</v>
      </c>
      <c r="C90" s="123"/>
      <c r="D90" s="23"/>
      <c r="E90" s="100">
        <v>20</v>
      </c>
      <c r="F90" s="100">
        <f>E90</f>
        <v>20</v>
      </c>
      <c r="G90" s="100">
        <f>F90</f>
        <v>20</v>
      </c>
      <c r="H90" s="100">
        <f>G90</f>
        <v>20</v>
      </c>
      <c r="I90" s="100">
        <f>H90</f>
        <v>20</v>
      </c>
      <c r="J90" s="100">
        <f>I90</f>
        <v>20</v>
      </c>
      <c r="K90" s="123"/>
      <c r="L90" s="75"/>
      <c r="M90" s="24" t="s">
        <v>63</v>
      </c>
      <c r="N90" s="74">
        <v>20</v>
      </c>
      <c r="O90" s="74">
        <v>20</v>
      </c>
      <c r="P90" s="75">
        <v>20</v>
      </c>
      <c r="Q90" s="75">
        <v>20</v>
      </c>
      <c r="R90" s="75">
        <v>20</v>
      </c>
      <c r="S90" s="75">
        <v>20</v>
      </c>
      <c r="T90" s="123"/>
      <c r="U90" s="75"/>
      <c r="V90" s="24" t="s">
        <v>63</v>
      </c>
      <c r="W90" s="75">
        <v>20</v>
      </c>
      <c r="X90" s="75">
        <v>20</v>
      </c>
      <c r="Y90" s="75">
        <v>20</v>
      </c>
      <c r="Z90" s="75">
        <v>20</v>
      </c>
      <c r="AA90" s="74">
        <v>20</v>
      </c>
      <c r="AB90" s="74">
        <v>20</v>
      </c>
      <c r="AC90" s="123"/>
      <c r="AD90" s="74"/>
      <c r="AE90" s="15" t="s">
        <v>63</v>
      </c>
      <c r="AF90">
        <v>20</v>
      </c>
      <c r="AG90">
        <v>20</v>
      </c>
      <c r="AH90">
        <v>20</v>
      </c>
      <c r="AI90">
        <v>20</v>
      </c>
      <c r="AJ90">
        <v>20</v>
      </c>
      <c r="AK90">
        <v>20</v>
      </c>
      <c r="AL90" s="123"/>
      <c r="AM90" s="74"/>
      <c r="AU90" s="123"/>
    </row>
    <row r="91" spans="1:47" outlineLevel="1" x14ac:dyDescent="0.2">
      <c r="A91" s="147">
        <v>84</v>
      </c>
      <c r="B91" s="6" t="s">
        <v>64</v>
      </c>
      <c r="C91" s="114"/>
      <c r="D91" s="6"/>
      <c r="E91" s="106">
        <v>0.114</v>
      </c>
      <c r="F91" s="106">
        <v>0.114</v>
      </c>
      <c r="G91" s="106">
        <v>0.114</v>
      </c>
      <c r="H91" s="106">
        <v>0.114</v>
      </c>
      <c r="I91" s="106">
        <v>0.114</v>
      </c>
      <c r="J91" s="106">
        <v>0.114</v>
      </c>
      <c r="K91" s="114"/>
      <c r="L91" s="76"/>
      <c r="M91" s="24" t="s">
        <v>64</v>
      </c>
      <c r="N91" s="63">
        <v>0.114</v>
      </c>
      <c r="O91" s="63">
        <v>0.114</v>
      </c>
      <c r="P91" s="76">
        <v>0.114</v>
      </c>
      <c r="Q91" s="76">
        <v>0.114</v>
      </c>
      <c r="R91" s="76">
        <v>0.114</v>
      </c>
      <c r="S91" s="76">
        <v>0.114</v>
      </c>
      <c r="T91" s="114"/>
      <c r="U91" s="76"/>
      <c r="V91" s="24" t="s">
        <v>64</v>
      </c>
      <c r="W91" s="76">
        <v>0.114</v>
      </c>
      <c r="X91" s="76">
        <v>0.114</v>
      </c>
      <c r="Y91" s="76">
        <v>0.114</v>
      </c>
      <c r="Z91" s="76">
        <v>0.114</v>
      </c>
      <c r="AA91" s="63">
        <v>0.114</v>
      </c>
      <c r="AB91" s="63">
        <v>0.114</v>
      </c>
      <c r="AC91" s="114"/>
      <c r="AD91" s="63"/>
      <c r="AE91" s="6" t="s">
        <v>64</v>
      </c>
      <c r="AF91" s="63">
        <v>0.114</v>
      </c>
      <c r="AG91" s="63">
        <v>0.114</v>
      </c>
      <c r="AH91" s="63">
        <v>0.114</v>
      </c>
      <c r="AI91" s="63">
        <v>0.114</v>
      </c>
      <c r="AJ91" s="63">
        <v>0.114</v>
      </c>
      <c r="AK91" s="63">
        <v>0.114</v>
      </c>
      <c r="AL91" s="114"/>
      <c r="AM91" s="63"/>
      <c r="AN91" s="15" t="s">
        <v>64</v>
      </c>
      <c r="AO91" s="93">
        <v>0.25600000000000001</v>
      </c>
      <c r="AP91" s="93">
        <v>0.25600000000000001</v>
      </c>
      <c r="AQ91" s="93">
        <v>0.25600000000000001</v>
      </c>
      <c r="AR91" s="93">
        <v>0.25600000000000001</v>
      </c>
      <c r="AS91" s="93">
        <v>0.25600000000000001</v>
      </c>
      <c r="AT91" s="93">
        <v>0.25600000000000001</v>
      </c>
      <c r="AU91" s="114"/>
    </row>
    <row r="92" spans="1:47" outlineLevel="1" x14ac:dyDescent="0.2">
      <c r="A92" s="147">
        <v>85</v>
      </c>
      <c r="B92" t="s">
        <v>17</v>
      </c>
      <c r="C92" s="114"/>
      <c r="D92" s="6"/>
      <c r="E92" s="103">
        <v>8.635056910272084</v>
      </c>
      <c r="F92" s="103">
        <f t="shared" ref="F92:J96" si="7">E92</f>
        <v>8.635056910272084</v>
      </c>
      <c r="G92" s="103">
        <f t="shared" si="7"/>
        <v>8.635056910272084</v>
      </c>
      <c r="H92" s="103">
        <f t="shared" si="7"/>
        <v>8.635056910272084</v>
      </c>
      <c r="I92" s="103">
        <f t="shared" si="7"/>
        <v>8.635056910272084</v>
      </c>
      <c r="J92" s="103">
        <f t="shared" si="7"/>
        <v>8.635056910272084</v>
      </c>
      <c r="K92" s="114"/>
      <c r="L92" s="77"/>
      <c r="M92" s="24" t="s">
        <v>17</v>
      </c>
      <c r="N92" s="65">
        <v>9.9980392225172814</v>
      </c>
      <c r="O92" s="65">
        <v>9.9980392225172814</v>
      </c>
      <c r="P92" s="77">
        <v>9.9980392225172814</v>
      </c>
      <c r="Q92" s="77">
        <v>9.9980392225172814</v>
      </c>
      <c r="R92" s="77">
        <v>9.9980392225172814</v>
      </c>
      <c r="S92" s="77">
        <v>9.9980392225172814</v>
      </c>
      <c r="T92" s="114"/>
      <c r="U92" s="77"/>
      <c r="V92" s="24" t="s">
        <v>17</v>
      </c>
      <c r="W92" s="77">
        <v>9.9683635289661119</v>
      </c>
      <c r="X92" s="77">
        <v>9.9683635289661119</v>
      </c>
      <c r="Y92" s="77">
        <v>9.9683635289661119</v>
      </c>
      <c r="Z92" s="77">
        <v>9.9683635289661119</v>
      </c>
      <c r="AA92" s="65">
        <v>9.9683635289661119</v>
      </c>
      <c r="AB92" s="65">
        <v>9.9683635289661119</v>
      </c>
      <c r="AC92" s="114"/>
      <c r="AD92" s="65"/>
      <c r="AE92" t="s">
        <v>17</v>
      </c>
      <c r="AF92" s="83">
        <v>9.75</v>
      </c>
      <c r="AG92" s="83">
        <v>9.75</v>
      </c>
      <c r="AH92" s="83">
        <v>9.75</v>
      </c>
      <c r="AI92" s="83">
        <v>9.75</v>
      </c>
      <c r="AJ92" s="83">
        <v>9.75</v>
      </c>
      <c r="AK92" s="83">
        <v>9.75</v>
      </c>
      <c r="AL92" s="114"/>
      <c r="AM92" s="65"/>
      <c r="AN92" s="15" t="s">
        <v>17</v>
      </c>
      <c r="AO92" s="94">
        <v>9.7035815884911738</v>
      </c>
      <c r="AP92" s="94">
        <v>9.9664924796308725</v>
      </c>
      <c r="AQ92" s="94">
        <v>10.347259656464333</v>
      </c>
      <c r="AR92" s="94">
        <v>10.494406992933927</v>
      </c>
      <c r="AS92" s="94">
        <v>9.8529167614159068</v>
      </c>
      <c r="AT92" s="94">
        <v>9.6158810718537655</v>
      </c>
      <c r="AU92" s="114"/>
    </row>
    <row r="93" spans="1:47" outlineLevel="1" x14ac:dyDescent="0.2">
      <c r="A93" s="147">
        <v>86</v>
      </c>
      <c r="B93" t="s">
        <v>18</v>
      </c>
      <c r="C93" s="114"/>
      <c r="D93" s="6"/>
      <c r="E93" s="103">
        <v>14.571658536084142</v>
      </c>
      <c r="F93" s="103">
        <f t="shared" si="7"/>
        <v>14.571658536084142</v>
      </c>
      <c r="G93" s="103">
        <f t="shared" si="7"/>
        <v>14.571658536084142</v>
      </c>
      <c r="H93" s="103">
        <f t="shared" si="7"/>
        <v>14.571658536084142</v>
      </c>
      <c r="I93" s="103">
        <f t="shared" si="7"/>
        <v>14.571658536084142</v>
      </c>
      <c r="J93" s="103">
        <f t="shared" si="7"/>
        <v>14.571658536084142</v>
      </c>
      <c r="K93" s="114"/>
      <c r="L93" s="77"/>
      <c r="M93" s="24" t="s">
        <v>18</v>
      </c>
      <c r="N93" s="65">
        <v>16.871691187997911</v>
      </c>
      <c r="O93" s="65">
        <v>16.871691187997911</v>
      </c>
      <c r="P93" s="77">
        <v>16.871691187997911</v>
      </c>
      <c r="Q93" s="77">
        <v>16.871691187997911</v>
      </c>
      <c r="R93" s="77">
        <v>16.871691187997911</v>
      </c>
      <c r="S93" s="77">
        <v>16.871691187997911</v>
      </c>
      <c r="T93" s="114"/>
      <c r="U93" s="77"/>
      <c r="V93" s="24" t="s">
        <v>18</v>
      </c>
      <c r="W93" s="77">
        <v>16.821613455130311</v>
      </c>
      <c r="X93" s="77">
        <v>16.821613455130311</v>
      </c>
      <c r="Y93" s="77">
        <v>16.821613455130311</v>
      </c>
      <c r="Z93" s="77">
        <v>16.821613455130311</v>
      </c>
      <c r="AA93" s="65">
        <v>16.821613455130311</v>
      </c>
      <c r="AB93" s="65">
        <v>16.821613455130311</v>
      </c>
      <c r="AC93" s="114"/>
      <c r="AD93" s="65"/>
      <c r="AE93" t="s">
        <v>18</v>
      </c>
      <c r="AF93" s="83">
        <v>16.453692979307284</v>
      </c>
      <c r="AG93" s="83">
        <v>16.453692979307284</v>
      </c>
      <c r="AH93" s="83">
        <v>16.453692979307284</v>
      </c>
      <c r="AI93" s="83">
        <v>16.453692979307284</v>
      </c>
      <c r="AJ93" s="83">
        <v>16.453692979307284</v>
      </c>
      <c r="AK93" s="83">
        <v>16.453692979307284</v>
      </c>
      <c r="AL93" s="114"/>
      <c r="AM93" s="65"/>
      <c r="AN93" s="15" t="s">
        <v>18</v>
      </c>
      <c r="AO93" s="94">
        <v>16.374793930578917</v>
      </c>
      <c r="AP93" s="94">
        <v>16.818456059377162</v>
      </c>
      <c r="AQ93" s="94">
        <v>17.461000670283628</v>
      </c>
      <c r="AR93" s="94">
        <v>17.709311800576067</v>
      </c>
      <c r="AS93" s="94">
        <v>16.626797034889403</v>
      </c>
      <c r="AT93" s="94">
        <v>16.226799308753289</v>
      </c>
      <c r="AU93" s="114"/>
    </row>
    <row r="94" spans="1:47" outlineLevel="1" x14ac:dyDescent="0.2">
      <c r="A94" s="147">
        <v>87</v>
      </c>
      <c r="B94" t="s">
        <v>19</v>
      </c>
      <c r="C94" s="114"/>
      <c r="D94" s="6"/>
      <c r="E94" s="103">
        <v>208.32074796031404</v>
      </c>
      <c r="F94" s="103">
        <f t="shared" si="7"/>
        <v>208.32074796031404</v>
      </c>
      <c r="G94" s="103">
        <f t="shared" si="7"/>
        <v>208.32074796031404</v>
      </c>
      <c r="H94" s="103">
        <f t="shared" si="7"/>
        <v>208.32074796031404</v>
      </c>
      <c r="I94" s="103">
        <f t="shared" si="7"/>
        <v>208.32074796031404</v>
      </c>
      <c r="J94" s="103">
        <f t="shared" si="7"/>
        <v>208.32074796031404</v>
      </c>
      <c r="K94" s="114"/>
      <c r="L94" s="77"/>
      <c r="M94" s="24" t="s">
        <v>19</v>
      </c>
      <c r="N94" s="65">
        <v>301.41588746083977</v>
      </c>
      <c r="O94" s="65">
        <v>301.41588746083977</v>
      </c>
      <c r="P94" s="77">
        <v>301.41588746083977</v>
      </c>
      <c r="Q94" s="77">
        <v>301.41588746083977</v>
      </c>
      <c r="R94" s="77">
        <v>301.41588746083977</v>
      </c>
      <c r="S94" s="77">
        <v>301.41588746083977</v>
      </c>
      <c r="T94" s="114"/>
      <c r="U94" s="77"/>
      <c r="V94" s="24" t="s">
        <v>19</v>
      </c>
      <c r="W94" s="77">
        <v>300.52123948950583</v>
      </c>
      <c r="X94" s="77">
        <v>300.52123948950583</v>
      </c>
      <c r="Y94" s="77">
        <v>300.52123948950583</v>
      </c>
      <c r="Z94" s="77">
        <v>300.52123948950583</v>
      </c>
      <c r="AA94" s="65">
        <v>300.52123948950583</v>
      </c>
      <c r="AB94" s="65">
        <v>300.52123948950583</v>
      </c>
      <c r="AC94" s="114"/>
      <c r="AD94" s="65"/>
      <c r="AE94" t="s">
        <v>19</v>
      </c>
      <c r="AF94" s="83">
        <v>235.23</v>
      </c>
      <c r="AG94" s="83">
        <v>235.23</v>
      </c>
      <c r="AH94" s="83">
        <v>235.23</v>
      </c>
      <c r="AI94" s="83">
        <v>235.23</v>
      </c>
      <c r="AJ94" s="83">
        <v>235.23</v>
      </c>
      <c r="AK94" s="83">
        <v>235.23</v>
      </c>
      <c r="AL94" s="114"/>
      <c r="AM94" s="65"/>
      <c r="AN94" s="15" t="s">
        <v>19</v>
      </c>
      <c r="AO94" s="94">
        <v>234.09890582234928</v>
      </c>
      <c r="AP94" s="94">
        <v>240.44163107109452</v>
      </c>
      <c r="AQ94" s="94">
        <v>249.62763921220173</v>
      </c>
      <c r="AR94" s="94">
        <v>253.17756870453067</v>
      </c>
      <c r="AS94" s="94">
        <v>237.70161686915844</v>
      </c>
      <c r="AT94" s="94">
        <v>231.98313085847181</v>
      </c>
      <c r="AU94" s="114"/>
    </row>
    <row r="95" spans="1:47" outlineLevel="1" x14ac:dyDescent="0.2">
      <c r="A95" s="147">
        <v>88</v>
      </c>
      <c r="B95" t="s">
        <v>20</v>
      </c>
      <c r="C95" s="114"/>
      <c r="D95" s="6"/>
      <c r="E95" s="103">
        <v>1.0793821137840105</v>
      </c>
      <c r="F95" s="103">
        <f t="shared" si="7"/>
        <v>1.0793821137840105</v>
      </c>
      <c r="G95" s="103">
        <f t="shared" si="7"/>
        <v>1.0793821137840105</v>
      </c>
      <c r="H95" s="103">
        <f t="shared" si="7"/>
        <v>1.0793821137840105</v>
      </c>
      <c r="I95" s="103">
        <f t="shared" si="7"/>
        <v>1.0793821137840105</v>
      </c>
      <c r="J95" s="103">
        <f t="shared" si="7"/>
        <v>1.0793821137840105</v>
      </c>
      <c r="K95" s="114"/>
      <c r="L95" s="77"/>
      <c r="M95" s="24" t="s">
        <v>20</v>
      </c>
      <c r="N95" s="65">
        <v>1.2497549028146602</v>
      </c>
      <c r="O95" s="65">
        <v>1.2497549028146602</v>
      </c>
      <c r="P95" s="77">
        <v>1.2497549028146602</v>
      </c>
      <c r="Q95" s="77">
        <v>1.2497549028146602</v>
      </c>
      <c r="R95" s="77">
        <v>1.2497549028146602</v>
      </c>
      <c r="S95" s="77">
        <v>1.2497549028146602</v>
      </c>
      <c r="T95" s="114"/>
      <c r="U95" s="77"/>
      <c r="V95" s="24" t="s">
        <v>20</v>
      </c>
      <c r="W95" s="77">
        <v>1.246045441120764</v>
      </c>
      <c r="X95" s="77">
        <v>1.246045441120764</v>
      </c>
      <c r="Y95" s="77">
        <v>1.246045441120764</v>
      </c>
      <c r="Z95" s="77">
        <v>1.246045441120764</v>
      </c>
      <c r="AA95" s="65">
        <v>1.246045441120764</v>
      </c>
      <c r="AB95" s="65">
        <v>1.246045441120764</v>
      </c>
      <c r="AC95" s="114"/>
      <c r="AD95" s="65"/>
      <c r="AE95" t="s">
        <v>20</v>
      </c>
      <c r="AF95" s="83">
        <v>1.2187920725412804</v>
      </c>
      <c r="AG95" s="83">
        <v>1.2187920725412804</v>
      </c>
      <c r="AH95" s="83">
        <v>1.2187920725412804</v>
      </c>
      <c r="AI95" s="83">
        <v>1.2187920725412804</v>
      </c>
      <c r="AJ95" s="83">
        <v>1.2187920725412804</v>
      </c>
      <c r="AK95" s="83">
        <v>1.2187920725412804</v>
      </c>
      <c r="AL95" s="114"/>
      <c r="AM95" s="65"/>
      <c r="AN95" s="15" t="s">
        <v>20</v>
      </c>
      <c r="AO95" s="94">
        <v>1.2129476985614012</v>
      </c>
      <c r="AP95" s="94">
        <v>1.2458115599538637</v>
      </c>
      <c r="AQ95" s="94">
        <v>1.2934074570580465</v>
      </c>
      <c r="AR95" s="94">
        <v>1.3118008741167457</v>
      </c>
      <c r="AS95" s="94">
        <v>1.231614595176993</v>
      </c>
      <c r="AT95" s="94">
        <v>1.2019851339817254</v>
      </c>
      <c r="AU95" s="114"/>
    </row>
    <row r="96" spans="1:47" outlineLevel="1" x14ac:dyDescent="0.2">
      <c r="A96" s="147">
        <v>89</v>
      </c>
      <c r="B96" t="s">
        <v>21</v>
      </c>
      <c r="C96" s="114"/>
      <c r="D96" s="24"/>
      <c r="E96" s="103">
        <v>10.793821137840105</v>
      </c>
      <c r="F96" s="103">
        <f t="shared" si="7"/>
        <v>10.793821137840105</v>
      </c>
      <c r="G96" s="103">
        <f t="shared" si="7"/>
        <v>10.793821137840105</v>
      </c>
      <c r="H96" s="103">
        <f t="shared" si="7"/>
        <v>10.793821137840105</v>
      </c>
      <c r="I96" s="103">
        <f t="shared" si="7"/>
        <v>10.793821137840105</v>
      </c>
      <c r="J96" s="103">
        <f t="shared" si="7"/>
        <v>10.793821137840105</v>
      </c>
      <c r="K96" s="114"/>
      <c r="L96" s="77"/>
      <c r="M96" s="24" t="s">
        <v>21</v>
      </c>
      <c r="N96" s="65">
        <v>12.497549028146603</v>
      </c>
      <c r="O96" s="65">
        <v>12.497549028146603</v>
      </c>
      <c r="P96" s="77">
        <v>12.497549028146603</v>
      </c>
      <c r="Q96" s="77">
        <v>12.497549028146603</v>
      </c>
      <c r="R96" s="77">
        <v>12.497549028146603</v>
      </c>
      <c r="S96" s="77">
        <v>12.497549028146603</v>
      </c>
      <c r="T96" s="114"/>
      <c r="U96" s="77"/>
      <c r="V96" s="24" t="s">
        <v>21</v>
      </c>
      <c r="W96" s="77">
        <v>12.460454411207639</v>
      </c>
      <c r="X96" s="77">
        <v>12.460454411207639</v>
      </c>
      <c r="Y96" s="77">
        <v>12.460454411207639</v>
      </c>
      <c r="Z96" s="77">
        <v>12.460454411207639</v>
      </c>
      <c r="AA96" s="65">
        <v>12.460454411207639</v>
      </c>
      <c r="AB96" s="65">
        <v>12.460454411207639</v>
      </c>
      <c r="AC96" s="114"/>
      <c r="AD96" s="65"/>
      <c r="AE96" t="s">
        <v>21</v>
      </c>
      <c r="AF96" s="83">
        <v>12.187920725412805</v>
      </c>
      <c r="AG96" s="83">
        <v>12.187920725412805</v>
      </c>
      <c r="AH96" s="83">
        <v>12.187920725412805</v>
      </c>
      <c r="AI96" s="83">
        <v>12.187920725412805</v>
      </c>
      <c r="AJ96" s="83">
        <v>12.187920725412805</v>
      </c>
      <c r="AK96" s="83">
        <v>12.187920725412805</v>
      </c>
      <c r="AL96" s="114"/>
      <c r="AM96" s="65"/>
      <c r="AN96" s="15" t="s">
        <v>21</v>
      </c>
      <c r="AO96" s="94">
        <v>12.12947698561401</v>
      </c>
      <c r="AP96" s="94">
        <v>12.458115599538637</v>
      </c>
      <c r="AQ96" s="94">
        <v>12.934074570580464</v>
      </c>
      <c r="AR96" s="94">
        <v>13.118008741167456</v>
      </c>
      <c r="AS96" s="94">
        <v>12.316145951769927</v>
      </c>
      <c r="AT96" s="94">
        <v>12.019851339817251</v>
      </c>
      <c r="AU96" s="114"/>
    </row>
    <row r="97" spans="1:47" outlineLevel="1" x14ac:dyDescent="0.2">
      <c r="A97" s="147">
        <v>90</v>
      </c>
      <c r="B97" t="s">
        <v>22</v>
      </c>
      <c r="C97" s="114"/>
      <c r="D97" s="24"/>
      <c r="E97" s="105">
        <v>2</v>
      </c>
      <c r="F97" s="105">
        <v>2</v>
      </c>
      <c r="G97" s="105">
        <v>2</v>
      </c>
      <c r="H97" s="105">
        <v>2</v>
      </c>
      <c r="I97" s="105">
        <v>2</v>
      </c>
      <c r="J97" s="105">
        <v>2</v>
      </c>
      <c r="K97" s="114"/>
      <c r="L97" s="75"/>
      <c r="M97" s="24" t="s">
        <v>22</v>
      </c>
      <c r="N97" s="74">
        <v>2</v>
      </c>
      <c r="O97" s="74">
        <v>2</v>
      </c>
      <c r="P97" s="75">
        <v>2</v>
      </c>
      <c r="Q97" s="75">
        <v>2</v>
      </c>
      <c r="R97" s="75">
        <v>2</v>
      </c>
      <c r="S97" s="75">
        <v>2</v>
      </c>
      <c r="T97" s="114"/>
      <c r="U97" s="75"/>
      <c r="V97" s="24" t="s">
        <v>22</v>
      </c>
      <c r="W97" s="75">
        <v>2</v>
      </c>
      <c r="X97" s="75">
        <v>2</v>
      </c>
      <c r="Y97" s="75">
        <v>2</v>
      </c>
      <c r="Z97" s="75">
        <v>2</v>
      </c>
      <c r="AA97" s="74">
        <v>2</v>
      </c>
      <c r="AB97" s="74">
        <v>2</v>
      </c>
      <c r="AC97" s="114"/>
      <c r="AD97" s="74"/>
      <c r="AE97" t="s">
        <v>22</v>
      </c>
      <c r="AF97" s="44">
        <v>2</v>
      </c>
      <c r="AG97" s="44">
        <v>2</v>
      </c>
      <c r="AH97" s="44">
        <v>2</v>
      </c>
      <c r="AI97" s="44">
        <v>2</v>
      </c>
      <c r="AJ97" s="44">
        <v>2</v>
      </c>
      <c r="AK97" s="44">
        <v>2</v>
      </c>
      <c r="AL97" s="114"/>
      <c r="AM97" s="74"/>
      <c r="AN97" s="15" t="s">
        <v>22</v>
      </c>
      <c r="AO97" s="95">
        <v>2</v>
      </c>
      <c r="AP97" s="95">
        <v>2</v>
      </c>
      <c r="AQ97" s="95">
        <v>2</v>
      </c>
      <c r="AR97" s="95">
        <v>2</v>
      </c>
      <c r="AS97" s="95">
        <v>2</v>
      </c>
      <c r="AT97" s="95">
        <v>2</v>
      </c>
      <c r="AU97" s="114"/>
    </row>
    <row r="98" spans="1:47" outlineLevel="1" x14ac:dyDescent="0.2">
      <c r="A98" s="147">
        <v>91</v>
      </c>
      <c r="B98" s="15" t="s">
        <v>87</v>
      </c>
      <c r="C98" s="123"/>
      <c r="D98" s="24"/>
      <c r="E98" s="105"/>
      <c r="F98" s="105"/>
      <c r="G98" s="105"/>
      <c r="H98" s="105"/>
      <c r="I98" s="105"/>
      <c r="J98" s="105"/>
      <c r="K98" s="123"/>
      <c r="L98" s="75"/>
      <c r="M98" s="24"/>
      <c r="N98" s="74"/>
      <c r="O98" s="74"/>
      <c r="P98" s="75"/>
      <c r="Q98" s="75"/>
      <c r="R98" s="75"/>
      <c r="S98" s="75"/>
      <c r="T98" s="123"/>
      <c r="U98" s="75"/>
      <c r="V98" s="24"/>
      <c r="W98" s="75"/>
      <c r="X98" s="75"/>
      <c r="Y98" s="75"/>
      <c r="Z98" s="75"/>
      <c r="AA98" s="74"/>
      <c r="AB98" s="74"/>
      <c r="AC98" s="123"/>
      <c r="AD98" s="74"/>
      <c r="AF98" s="44"/>
      <c r="AG98" s="44"/>
      <c r="AH98" s="44"/>
      <c r="AI98" s="44"/>
      <c r="AJ98" s="44"/>
      <c r="AK98" s="44"/>
      <c r="AL98" s="123"/>
      <c r="AM98" s="74"/>
      <c r="AN98" s="15" t="s">
        <v>87</v>
      </c>
      <c r="AO98" s="95">
        <v>1</v>
      </c>
      <c r="AP98" s="95">
        <v>1</v>
      </c>
      <c r="AQ98" s="95">
        <v>1</v>
      </c>
      <c r="AR98" s="95">
        <v>1</v>
      </c>
      <c r="AS98" s="95">
        <v>1</v>
      </c>
      <c r="AT98" s="95">
        <v>1</v>
      </c>
      <c r="AU98" s="123"/>
    </row>
    <row r="99" spans="1:47" outlineLevel="1" x14ac:dyDescent="0.2">
      <c r="A99" s="147">
        <v>92</v>
      </c>
      <c r="B99" t="s">
        <v>23</v>
      </c>
      <c r="C99" s="114"/>
      <c r="D99" s="24"/>
      <c r="E99" s="105">
        <v>77</v>
      </c>
      <c r="F99" s="105">
        <v>34.223417356518041</v>
      </c>
      <c r="G99" s="105">
        <v>40.330299408905603</v>
      </c>
      <c r="H99" s="105">
        <v>47.149670841062644</v>
      </c>
      <c r="I99" s="105">
        <v>54.802782297559247</v>
      </c>
      <c r="J99" s="105">
        <v>63.440144959718857</v>
      </c>
      <c r="K99" s="114"/>
      <c r="L99" s="75"/>
      <c r="M99" s="24" t="s">
        <v>23</v>
      </c>
      <c r="N99" s="74">
        <v>73.92</v>
      </c>
      <c r="O99" s="74">
        <v>73.92</v>
      </c>
      <c r="P99" s="75">
        <v>73.92</v>
      </c>
      <c r="Q99" s="75">
        <v>73.92</v>
      </c>
      <c r="R99" s="75">
        <v>73.92</v>
      </c>
      <c r="S99" s="75">
        <v>73.92</v>
      </c>
      <c r="T99" s="114"/>
      <c r="U99" s="75"/>
      <c r="V99" s="24" t="s">
        <v>23</v>
      </c>
      <c r="W99" s="75">
        <v>73.92</v>
      </c>
      <c r="X99" s="75">
        <v>73.92</v>
      </c>
      <c r="Y99" s="75">
        <v>73.92</v>
      </c>
      <c r="Z99" s="75">
        <v>73.92</v>
      </c>
      <c r="AA99" s="74">
        <v>73.92</v>
      </c>
      <c r="AB99" s="74">
        <v>73.92</v>
      </c>
      <c r="AC99" s="114"/>
      <c r="AD99" s="74"/>
      <c r="AE99" t="s">
        <v>23</v>
      </c>
      <c r="AF99" s="44">
        <v>85</v>
      </c>
      <c r="AG99" s="44">
        <v>85</v>
      </c>
      <c r="AH99" s="44">
        <v>85</v>
      </c>
      <c r="AI99" s="44">
        <v>85</v>
      </c>
      <c r="AJ99" s="44">
        <v>85</v>
      </c>
      <c r="AK99" s="44">
        <v>85</v>
      </c>
      <c r="AL99" s="114"/>
      <c r="AM99" s="74"/>
      <c r="AN99" s="15" t="s">
        <v>23</v>
      </c>
      <c r="AO99" s="95">
        <v>50</v>
      </c>
      <c r="AP99" s="95">
        <v>50</v>
      </c>
      <c r="AQ99" s="95">
        <v>50</v>
      </c>
      <c r="AR99" s="95">
        <v>50</v>
      </c>
      <c r="AS99" s="95">
        <v>50</v>
      </c>
      <c r="AT99" s="95">
        <v>50</v>
      </c>
      <c r="AU99" s="114"/>
    </row>
    <row r="100" spans="1:47" outlineLevel="1" x14ac:dyDescent="0.2">
      <c r="A100" s="147">
        <v>93</v>
      </c>
      <c r="B100" t="s">
        <v>24</v>
      </c>
      <c r="C100" s="114"/>
      <c r="D100" s="24"/>
      <c r="E100" s="105">
        <v>64</v>
      </c>
      <c r="F100" s="105">
        <v>34.223417356518041</v>
      </c>
      <c r="G100" s="105">
        <v>40.330299408905603</v>
      </c>
      <c r="H100" s="105">
        <v>47.149670841062644</v>
      </c>
      <c r="I100" s="105">
        <v>54.802782297559247</v>
      </c>
      <c r="J100" s="105">
        <v>63.440144959718857</v>
      </c>
      <c r="K100" s="114"/>
      <c r="L100" s="75"/>
      <c r="M100" s="24" t="s">
        <v>24</v>
      </c>
      <c r="N100" s="74">
        <v>61.44</v>
      </c>
      <c r="O100" s="74">
        <v>61.44</v>
      </c>
      <c r="P100" s="75">
        <v>61.44</v>
      </c>
      <c r="Q100" s="75">
        <v>61.44</v>
      </c>
      <c r="R100" s="75">
        <v>61.44</v>
      </c>
      <c r="S100" s="75">
        <v>61.44</v>
      </c>
      <c r="T100" s="114"/>
      <c r="U100" s="75"/>
      <c r="AC100" s="114"/>
      <c r="AE100" t="s">
        <v>24</v>
      </c>
      <c r="AF100" s="44">
        <v>70</v>
      </c>
      <c r="AG100" s="44">
        <v>70</v>
      </c>
      <c r="AH100" s="44">
        <v>70</v>
      </c>
      <c r="AI100" s="44">
        <v>70</v>
      </c>
      <c r="AJ100" s="44">
        <v>70</v>
      </c>
      <c r="AK100" s="44">
        <v>70</v>
      </c>
      <c r="AL100" s="114"/>
      <c r="AN100" s="15" t="s">
        <v>24</v>
      </c>
      <c r="AO100" s="95">
        <v>42</v>
      </c>
      <c r="AP100" s="95">
        <v>42</v>
      </c>
      <c r="AQ100" s="95">
        <v>42</v>
      </c>
      <c r="AR100" s="95">
        <v>42</v>
      </c>
      <c r="AS100" s="95">
        <v>42</v>
      </c>
      <c r="AT100" s="95">
        <v>42</v>
      </c>
      <c r="AU100" s="114"/>
    </row>
    <row r="101" spans="1:47" outlineLevel="1" x14ac:dyDescent="0.2">
      <c r="A101" s="147">
        <v>94</v>
      </c>
      <c r="B101" t="s">
        <v>66</v>
      </c>
      <c r="C101" s="114"/>
      <c r="D101" s="24"/>
      <c r="E101" s="105"/>
      <c r="F101" s="105"/>
      <c r="G101" s="105"/>
      <c r="H101" s="105"/>
      <c r="I101" s="105"/>
      <c r="J101" s="105"/>
      <c r="K101" s="114"/>
      <c r="L101" s="74"/>
      <c r="M101" s="24" t="s">
        <v>66</v>
      </c>
      <c r="N101" s="74">
        <v>48.96</v>
      </c>
      <c r="O101" s="74">
        <v>48.96</v>
      </c>
      <c r="P101" s="74">
        <v>48.96</v>
      </c>
      <c r="Q101" s="74">
        <v>48.96</v>
      </c>
      <c r="R101" s="74">
        <v>48.96</v>
      </c>
      <c r="S101" s="74">
        <v>48.96</v>
      </c>
      <c r="T101" s="114"/>
      <c r="U101" s="74"/>
      <c r="AC101" s="114"/>
      <c r="AE101" t="s">
        <v>66</v>
      </c>
      <c r="AF101" s="44">
        <v>50</v>
      </c>
      <c r="AG101" s="44">
        <v>50</v>
      </c>
      <c r="AH101" s="44">
        <v>50</v>
      </c>
      <c r="AI101" s="44">
        <v>50</v>
      </c>
      <c r="AJ101" s="44">
        <v>50</v>
      </c>
      <c r="AK101" s="44">
        <v>50</v>
      </c>
      <c r="AL101" s="114"/>
      <c r="AU101" s="114"/>
    </row>
    <row r="102" spans="1:47" outlineLevel="1" x14ac:dyDescent="0.2">
      <c r="A102" s="147">
        <v>95</v>
      </c>
      <c r="B102" t="s">
        <v>25</v>
      </c>
      <c r="C102" s="114"/>
      <c r="D102" s="24"/>
      <c r="E102" s="105">
        <v>26</v>
      </c>
      <c r="F102" s="105">
        <v>50</v>
      </c>
      <c r="G102" s="105">
        <v>49.647234869406951</v>
      </c>
      <c r="H102" s="105">
        <v>49.102687595860033</v>
      </c>
      <c r="I102" s="105">
        <v>49.378158312905931</v>
      </c>
      <c r="J102" s="105">
        <v>49.272200967744098</v>
      </c>
      <c r="K102" s="114"/>
      <c r="L102" s="74"/>
      <c r="M102" s="24" t="s">
        <v>25</v>
      </c>
      <c r="N102" s="74">
        <v>24.96</v>
      </c>
      <c r="O102" s="74">
        <v>24.96</v>
      </c>
      <c r="P102" s="74">
        <v>24.96</v>
      </c>
      <c r="Q102" s="74">
        <v>24.96</v>
      </c>
      <c r="R102" s="74">
        <v>24.96</v>
      </c>
      <c r="S102" s="74">
        <v>24.96</v>
      </c>
      <c r="T102" s="114"/>
      <c r="U102" s="74"/>
      <c r="V102" s="24" t="s">
        <v>25</v>
      </c>
      <c r="W102" s="75">
        <v>24.96</v>
      </c>
      <c r="X102" s="75">
        <v>24.96</v>
      </c>
      <c r="Y102" s="75">
        <v>24.96</v>
      </c>
      <c r="Z102" s="75">
        <v>24.96</v>
      </c>
      <c r="AA102" s="74">
        <v>24.96</v>
      </c>
      <c r="AB102" s="74">
        <v>24.96</v>
      </c>
      <c r="AC102" s="114"/>
      <c r="AD102" s="74"/>
      <c r="AE102" t="s">
        <v>25</v>
      </c>
      <c r="AF102" s="44">
        <v>20</v>
      </c>
      <c r="AG102" s="44">
        <v>20</v>
      </c>
      <c r="AH102" s="44">
        <v>20</v>
      </c>
      <c r="AI102" s="44">
        <v>20</v>
      </c>
      <c r="AJ102" s="44">
        <v>20</v>
      </c>
      <c r="AK102" s="44">
        <v>20</v>
      </c>
      <c r="AL102" s="114"/>
      <c r="AM102" s="74"/>
      <c r="AN102" s="15" t="s">
        <v>25</v>
      </c>
      <c r="AO102" s="95">
        <v>10</v>
      </c>
      <c r="AP102" s="95">
        <v>10</v>
      </c>
      <c r="AQ102" s="95">
        <v>10</v>
      </c>
      <c r="AR102" s="95">
        <v>10</v>
      </c>
      <c r="AS102" s="95">
        <v>10</v>
      </c>
      <c r="AT102" s="95">
        <v>10</v>
      </c>
      <c r="AU102" s="114"/>
    </row>
    <row r="103" spans="1:47" outlineLevel="1" x14ac:dyDescent="0.2">
      <c r="A103" s="147">
        <v>96</v>
      </c>
      <c r="B103" t="s">
        <v>26</v>
      </c>
      <c r="C103" s="114"/>
      <c r="D103" s="24"/>
      <c r="E103" s="105">
        <v>21</v>
      </c>
      <c r="F103" s="105">
        <v>30.508200928411942</v>
      </c>
      <c r="G103" s="105">
        <v>30.450708385166685</v>
      </c>
      <c r="H103" s="105">
        <v>28.472361361896507</v>
      </c>
      <c r="I103" s="105">
        <v>30.388231548567077</v>
      </c>
      <c r="J103" s="105">
        <v>30.363773750068692</v>
      </c>
      <c r="K103" s="114"/>
      <c r="L103" s="74"/>
      <c r="M103" s="24" t="s">
        <v>26</v>
      </c>
      <c r="N103" s="74">
        <v>20.16</v>
      </c>
      <c r="O103" s="74">
        <v>20.16</v>
      </c>
      <c r="P103" s="74">
        <v>20.16</v>
      </c>
      <c r="Q103" s="74">
        <v>20.16</v>
      </c>
      <c r="R103" s="74">
        <v>20.16</v>
      </c>
      <c r="S103" s="74">
        <v>20.16</v>
      </c>
      <c r="T103" s="114"/>
      <c r="U103" s="74"/>
      <c r="AC103" s="114"/>
      <c r="AE103" t="s">
        <v>26</v>
      </c>
      <c r="AF103" s="44">
        <v>15</v>
      </c>
      <c r="AG103" s="44">
        <v>15</v>
      </c>
      <c r="AH103" s="44">
        <v>15</v>
      </c>
      <c r="AI103" s="44">
        <v>15</v>
      </c>
      <c r="AJ103" s="44">
        <v>15</v>
      </c>
      <c r="AK103" s="44">
        <v>15</v>
      </c>
      <c r="AL103" s="114"/>
      <c r="AN103" s="15" t="s">
        <v>26</v>
      </c>
      <c r="AO103" s="95">
        <v>9</v>
      </c>
      <c r="AP103" s="95">
        <v>9</v>
      </c>
      <c r="AQ103" s="95">
        <v>9</v>
      </c>
      <c r="AR103" s="95">
        <v>9</v>
      </c>
      <c r="AS103" s="95">
        <v>9</v>
      </c>
      <c r="AT103" s="95">
        <v>9</v>
      </c>
      <c r="AU103" s="114"/>
    </row>
    <row r="104" spans="1:47" outlineLevel="1" x14ac:dyDescent="0.2">
      <c r="A104" s="147">
        <v>97</v>
      </c>
      <c r="B104" t="s">
        <v>67</v>
      </c>
      <c r="C104" s="114"/>
      <c r="D104" s="24"/>
      <c r="E104" s="105"/>
      <c r="F104" s="105"/>
      <c r="G104" s="105"/>
      <c r="H104" s="105"/>
      <c r="I104" s="105"/>
      <c r="J104" s="105"/>
      <c r="K104" s="114"/>
      <c r="L104" s="74"/>
      <c r="M104" s="24" t="s">
        <v>67</v>
      </c>
      <c r="N104" s="74">
        <v>16.32</v>
      </c>
      <c r="O104" s="74">
        <v>16.32</v>
      </c>
      <c r="P104" s="74">
        <v>16.32</v>
      </c>
      <c r="Q104" s="74">
        <v>16.32</v>
      </c>
      <c r="R104" s="74">
        <v>16.32</v>
      </c>
      <c r="S104" s="74">
        <v>16.32</v>
      </c>
      <c r="T104" s="114"/>
      <c r="U104" s="74"/>
      <c r="AC104" s="114"/>
      <c r="AE104" t="s">
        <v>67</v>
      </c>
      <c r="AF104" s="44">
        <v>10</v>
      </c>
      <c r="AG104" s="44">
        <v>10</v>
      </c>
      <c r="AH104" s="44">
        <v>10</v>
      </c>
      <c r="AI104" s="44">
        <v>10</v>
      </c>
      <c r="AJ104" s="44">
        <v>10</v>
      </c>
      <c r="AK104" s="44">
        <v>10</v>
      </c>
      <c r="AL104" s="114"/>
      <c r="AU104" s="114"/>
    </row>
    <row r="105" spans="1:47" outlineLevel="1" x14ac:dyDescent="0.2">
      <c r="A105" s="147">
        <v>98</v>
      </c>
      <c r="B105" t="s">
        <v>27</v>
      </c>
      <c r="C105" s="114"/>
      <c r="D105" s="24"/>
      <c r="E105" s="29">
        <v>0.6</v>
      </c>
      <c r="F105" s="29">
        <v>0.6</v>
      </c>
      <c r="G105" s="29">
        <v>0.6</v>
      </c>
      <c r="H105" s="29">
        <v>0.6</v>
      </c>
      <c r="I105" s="29">
        <v>0.6</v>
      </c>
      <c r="J105" s="29">
        <v>0.6</v>
      </c>
      <c r="K105" s="114"/>
      <c r="L105" s="63"/>
      <c r="M105" s="24" t="s">
        <v>27</v>
      </c>
      <c r="N105" s="63">
        <v>0.6</v>
      </c>
      <c r="O105" s="63">
        <v>0.6</v>
      </c>
      <c r="P105" s="63">
        <v>0.6</v>
      </c>
      <c r="Q105" s="63">
        <v>0.6</v>
      </c>
      <c r="R105" s="63">
        <v>0.6</v>
      </c>
      <c r="S105" s="63">
        <v>0.6</v>
      </c>
      <c r="T105" s="114"/>
      <c r="U105" s="63"/>
      <c r="V105" s="24" t="s">
        <v>27</v>
      </c>
      <c r="W105" s="63">
        <v>0.6</v>
      </c>
      <c r="X105" s="63">
        <v>0.6</v>
      </c>
      <c r="Y105" s="63">
        <v>0.6</v>
      </c>
      <c r="Z105" s="63">
        <v>0.6</v>
      </c>
      <c r="AA105" s="63">
        <v>0.6</v>
      </c>
      <c r="AB105" s="63">
        <v>0.6</v>
      </c>
      <c r="AC105" s="114"/>
      <c r="AD105" s="63"/>
      <c r="AE105" t="s">
        <v>27</v>
      </c>
      <c r="AF105" s="63">
        <v>0.6</v>
      </c>
      <c r="AG105" s="63">
        <v>0.6</v>
      </c>
      <c r="AH105" s="63">
        <v>0.6</v>
      </c>
      <c r="AI105" s="63">
        <v>0.6</v>
      </c>
      <c r="AJ105" s="63">
        <v>0.6</v>
      </c>
      <c r="AK105" s="63">
        <v>0.6</v>
      </c>
      <c r="AL105" s="114"/>
      <c r="AM105" s="63"/>
      <c r="AN105" s="15" t="s">
        <v>27</v>
      </c>
      <c r="AO105" s="93">
        <v>0.6</v>
      </c>
      <c r="AP105" s="93">
        <v>0.6</v>
      </c>
      <c r="AQ105" s="93">
        <v>0.6</v>
      </c>
      <c r="AR105" s="93">
        <v>0.6</v>
      </c>
      <c r="AS105" s="93">
        <v>0.6</v>
      </c>
      <c r="AT105" s="93">
        <v>0.6</v>
      </c>
      <c r="AU105" s="114"/>
    </row>
    <row r="106" spans="1:47" outlineLevel="1" x14ac:dyDescent="0.2">
      <c r="A106" s="147">
        <v>99</v>
      </c>
      <c r="B106" t="s">
        <v>28</v>
      </c>
      <c r="C106" s="114"/>
      <c r="D106" s="24"/>
      <c r="E106" s="29">
        <v>0.5</v>
      </c>
      <c r="F106" s="29">
        <v>0.5</v>
      </c>
      <c r="G106" s="29">
        <v>0.5</v>
      </c>
      <c r="H106" s="29">
        <v>0.5</v>
      </c>
      <c r="I106" s="29">
        <v>0.5</v>
      </c>
      <c r="J106" s="29">
        <v>0.5</v>
      </c>
      <c r="K106" s="114"/>
      <c r="L106" s="63"/>
      <c r="M106" s="24" t="s">
        <v>28</v>
      </c>
      <c r="N106" s="63">
        <v>0.5</v>
      </c>
      <c r="O106" s="63">
        <v>0.5</v>
      </c>
      <c r="P106" s="63">
        <v>0.5</v>
      </c>
      <c r="Q106" s="63">
        <v>0.5</v>
      </c>
      <c r="R106" s="63">
        <v>0.5</v>
      </c>
      <c r="S106" s="63">
        <v>0.5</v>
      </c>
      <c r="T106" s="114"/>
      <c r="U106" s="63"/>
      <c r="V106" s="24" t="s">
        <v>28</v>
      </c>
      <c r="W106" s="63">
        <v>0.5</v>
      </c>
      <c r="X106" s="63">
        <v>0.5</v>
      </c>
      <c r="Y106" s="63">
        <v>0.5</v>
      </c>
      <c r="Z106" s="63">
        <v>0.5</v>
      </c>
      <c r="AA106" s="63">
        <v>0.5</v>
      </c>
      <c r="AB106" s="63">
        <v>0.5</v>
      </c>
      <c r="AC106" s="114"/>
      <c r="AD106" s="63"/>
      <c r="AE106" t="s">
        <v>28</v>
      </c>
      <c r="AF106" s="63">
        <v>0.5</v>
      </c>
      <c r="AG106" s="63">
        <v>0.5</v>
      </c>
      <c r="AH106" s="63">
        <v>0.5</v>
      </c>
      <c r="AI106" s="63">
        <v>0.5</v>
      </c>
      <c r="AJ106" s="63">
        <v>0.5</v>
      </c>
      <c r="AK106" s="63">
        <v>0.5</v>
      </c>
      <c r="AL106" s="114"/>
      <c r="AM106" s="63"/>
      <c r="AN106" s="15" t="s">
        <v>28</v>
      </c>
      <c r="AO106" s="93">
        <v>0.5</v>
      </c>
      <c r="AP106" s="93">
        <v>0.5</v>
      </c>
      <c r="AQ106" s="93">
        <v>0.5</v>
      </c>
      <c r="AR106" s="93">
        <v>0.5</v>
      </c>
      <c r="AS106" s="93">
        <v>0.5</v>
      </c>
      <c r="AT106" s="93">
        <v>0.5</v>
      </c>
      <c r="AU106" s="114"/>
    </row>
    <row r="107" spans="1:47" outlineLevel="1" x14ac:dyDescent="0.2">
      <c r="A107" s="147">
        <v>100</v>
      </c>
      <c r="B107" t="s">
        <v>29</v>
      </c>
      <c r="C107" s="114"/>
      <c r="D107" s="24"/>
      <c r="E107" s="29">
        <v>0.15</v>
      </c>
      <c r="F107" s="29">
        <v>0.15</v>
      </c>
      <c r="G107" s="29">
        <v>0.15</v>
      </c>
      <c r="H107" s="29">
        <v>0.15</v>
      </c>
      <c r="I107" s="29">
        <v>0.15</v>
      </c>
      <c r="J107" s="29">
        <v>0.15</v>
      </c>
      <c r="K107" s="114"/>
      <c r="L107" s="63"/>
      <c r="M107" s="24" t="s">
        <v>29</v>
      </c>
      <c r="N107" s="63">
        <v>0.15</v>
      </c>
      <c r="O107" s="63">
        <v>0.15</v>
      </c>
      <c r="P107" s="63">
        <v>0.15</v>
      </c>
      <c r="Q107" s="63">
        <v>0.15</v>
      </c>
      <c r="R107" s="63">
        <v>0.15</v>
      </c>
      <c r="S107" s="63">
        <v>0.15</v>
      </c>
      <c r="T107" s="114"/>
      <c r="U107" s="63"/>
      <c r="V107" s="24" t="s">
        <v>29</v>
      </c>
      <c r="W107" s="63">
        <v>0.15</v>
      </c>
      <c r="X107" s="63">
        <v>0.15</v>
      </c>
      <c r="Y107" s="63">
        <v>0.15</v>
      </c>
      <c r="Z107" s="63">
        <v>0.15</v>
      </c>
      <c r="AA107" s="63">
        <v>0.15</v>
      </c>
      <c r="AB107" s="63">
        <v>0.15</v>
      </c>
      <c r="AC107" s="114"/>
      <c r="AD107" s="63"/>
      <c r="AE107" t="s">
        <v>29</v>
      </c>
      <c r="AF107" s="63">
        <v>0.15</v>
      </c>
      <c r="AG107" s="63">
        <v>0.15</v>
      </c>
      <c r="AH107" s="63">
        <v>0.15</v>
      </c>
      <c r="AI107" s="63">
        <v>0.15</v>
      </c>
      <c r="AJ107" s="63">
        <v>0.15</v>
      </c>
      <c r="AK107" s="63">
        <v>0.15</v>
      </c>
      <c r="AL107" s="114"/>
      <c r="AM107" s="63"/>
      <c r="AN107" s="15" t="s">
        <v>29</v>
      </c>
      <c r="AO107" s="93">
        <v>0.15</v>
      </c>
      <c r="AP107" s="93">
        <v>0.15</v>
      </c>
      <c r="AQ107" s="93">
        <v>0.15</v>
      </c>
      <c r="AR107" s="93">
        <v>0.15</v>
      </c>
      <c r="AS107" s="93">
        <v>0.15</v>
      </c>
      <c r="AT107" s="93">
        <v>0.15</v>
      </c>
      <c r="AU107" s="114"/>
    </row>
    <row r="108" spans="1:47" outlineLevel="1" x14ac:dyDescent="0.2">
      <c r="A108" s="147">
        <v>101</v>
      </c>
      <c r="B108" t="s">
        <v>30</v>
      </c>
      <c r="C108" s="114"/>
      <c r="D108" s="6"/>
      <c r="E108" s="29">
        <v>0.1</v>
      </c>
      <c r="F108" s="29">
        <v>0.1</v>
      </c>
      <c r="G108" s="29">
        <v>0.1</v>
      </c>
      <c r="H108" s="29">
        <v>0.1</v>
      </c>
      <c r="I108" s="29">
        <v>0.1</v>
      </c>
      <c r="J108" s="29">
        <v>0.1</v>
      </c>
      <c r="K108" s="114"/>
      <c r="L108" s="63"/>
      <c r="M108" s="24" t="s">
        <v>30</v>
      </c>
      <c r="N108" s="63">
        <v>0.1</v>
      </c>
      <c r="O108" s="63">
        <v>0.1</v>
      </c>
      <c r="P108" s="63">
        <v>0.1</v>
      </c>
      <c r="Q108" s="63">
        <v>0.1</v>
      </c>
      <c r="R108" s="63">
        <v>0.1</v>
      </c>
      <c r="S108" s="63">
        <v>0.1</v>
      </c>
      <c r="T108" s="114"/>
      <c r="U108" s="63"/>
      <c r="V108" s="24" t="s">
        <v>30</v>
      </c>
      <c r="W108" s="63">
        <v>0.1</v>
      </c>
      <c r="X108" s="63">
        <v>0.1</v>
      </c>
      <c r="Y108" s="63">
        <v>0.1</v>
      </c>
      <c r="Z108" s="63">
        <v>0.1</v>
      </c>
      <c r="AA108" s="63">
        <v>0.1</v>
      </c>
      <c r="AB108" s="63">
        <v>0.1</v>
      </c>
      <c r="AC108" s="114"/>
      <c r="AD108" s="63"/>
      <c r="AE108" t="s">
        <v>30</v>
      </c>
      <c r="AF108" s="63">
        <v>0.1</v>
      </c>
      <c r="AG108" s="63">
        <v>0.1</v>
      </c>
      <c r="AH108" s="63">
        <v>0.1</v>
      </c>
      <c r="AI108" s="63">
        <v>0.1</v>
      </c>
      <c r="AJ108" s="63">
        <v>0.1</v>
      </c>
      <c r="AK108" s="63">
        <v>0.1</v>
      </c>
      <c r="AL108" s="114"/>
      <c r="AM108" s="63"/>
      <c r="AN108" s="15" t="s">
        <v>30</v>
      </c>
      <c r="AO108" s="93">
        <v>0.1</v>
      </c>
      <c r="AP108" s="93">
        <v>0.1</v>
      </c>
      <c r="AQ108" s="93">
        <v>0.1</v>
      </c>
      <c r="AR108" s="93">
        <v>0.1</v>
      </c>
      <c r="AS108" s="93">
        <v>0.1</v>
      </c>
      <c r="AT108" s="93">
        <v>0.1</v>
      </c>
      <c r="AU108" s="114"/>
    </row>
    <row r="109" spans="1:47" x14ac:dyDescent="0.2">
      <c r="A109" s="147">
        <v>102</v>
      </c>
      <c r="B109" s="56"/>
      <c r="C109" s="124"/>
      <c r="D109" s="56"/>
      <c r="E109" s="105"/>
      <c r="F109" s="105"/>
      <c r="G109" s="105"/>
      <c r="H109" s="105"/>
      <c r="I109" s="105"/>
      <c r="J109" s="105"/>
      <c r="K109" s="124"/>
      <c r="T109" s="124"/>
      <c r="AC109" s="124"/>
      <c r="AL109" s="124"/>
      <c r="AU109" s="124"/>
    </row>
    <row r="110" spans="1:47" x14ac:dyDescent="0.2">
      <c r="B110" s="85" t="s">
        <v>72</v>
      </c>
      <c r="C110" s="116"/>
      <c r="D110" s="85"/>
      <c r="E110" s="86"/>
      <c r="F110" s="86"/>
      <c r="G110" s="86"/>
      <c r="H110" s="86"/>
      <c r="I110" s="86"/>
      <c r="J110" s="86"/>
      <c r="K110" s="116"/>
      <c r="L110" s="88"/>
      <c r="M110" s="86"/>
      <c r="N110" s="86"/>
      <c r="O110" s="87"/>
      <c r="P110" s="87"/>
      <c r="Q110" s="88"/>
      <c r="R110" s="86"/>
      <c r="S110" s="88"/>
      <c r="T110" s="116"/>
      <c r="U110" s="88"/>
      <c r="V110" s="87"/>
      <c r="W110" s="88"/>
      <c r="X110" s="87"/>
      <c r="Y110" s="88"/>
      <c r="Z110" s="87"/>
      <c r="AA110" s="88"/>
      <c r="AB110" s="87"/>
      <c r="AC110" s="116"/>
      <c r="AD110" s="87"/>
      <c r="AE110" s="87"/>
      <c r="AF110" s="86"/>
      <c r="AG110" s="86"/>
      <c r="AH110" s="86"/>
      <c r="AI110" s="86"/>
      <c r="AJ110" s="86"/>
      <c r="AK110" s="86"/>
      <c r="AL110" s="116"/>
      <c r="AM110" s="87"/>
      <c r="AN110" s="86"/>
      <c r="AO110" s="86"/>
      <c r="AP110" s="86"/>
      <c r="AQ110" s="86"/>
      <c r="AR110" s="86"/>
      <c r="AS110" s="86"/>
      <c r="AT110" s="86"/>
      <c r="AU110" s="116"/>
    </row>
    <row r="111" spans="1:47" x14ac:dyDescent="0.2">
      <c r="C111" s="114"/>
      <c r="D111" s="6"/>
      <c r="K111" s="114"/>
      <c r="T111" s="114"/>
      <c r="AC111" s="114"/>
      <c r="AL111" s="114"/>
      <c r="AU111" s="114"/>
    </row>
    <row r="112" spans="1:47" outlineLevel="1" x14ac:dyDescent="0.2">
      <c r="B112" t="s">
        <v>13</v>
      </c>
      <c r="C112" s="114"/>
      <c r="D112" s="23"/>
      <c r="K112" s="114"/>
      <c r="T112" s="114"/>
      <c r="AC112" s="114"/>
      <c r="AF112" s="52">
        <v>20</v>
      </c>
      <c r="AG112" s="24">
        <f>AF112</f>
        <v>20</v>
      </c>
      <c r="AH112" s="24">
        <f>AG112</f>
        <v>20</v>
      </c>
      <c r="AI112" s="24">
        <f>AH112</f>
        <v>20</v>
      </c>
      <c r="AJ112" s="24">
        <f>AI112</f>
        <v>20</v>
      </c>
      <c r="AK112" s="24">
        <f>AJ112</f>
        <v>20</v>
      </c>
      <c r="AL112" s="114"/>
      <c r="AO112" s="52"/>
      <c r="AP112" s="24"/>
      <c r="AQ112" s="24"/>
      <c r="AR112" s="24"/>
      <c r="AS112" s="24"/>
      <c r="AT112" s="24"/>
      <c r="AU112" s="114"/>
    </row>
    <row r="113" spans="2:47" outlineLevel="1" x14ac:dyDescent="0.2">
      <c r="B113" t="s">
        <v>14</v>
      </c>
      <c r="C113" s="114"/>
      <c r="D113" s="23"/>
      <c r="K113" s="114"/>
      <c r="T113" s="114"/>
      <c r="AC113" s="114"/>
      <c r="AF113" s="52">
        <v>4</v>
      </c>
      <c r="AG113" s="25">
        <v>4</v>
      </c>
      <c r="AH113" s="25">
        <v>4</v>
      </c>
      <c r="AI113" s="25">
        <v>4</v>
      </c>
      <c r="AJ113" s="25">
        <v>4</v>
      </c>
      <c r="AK113" s="25">
        <v>4</v>
      </c>
      <c r="AL113" s="114"/>
      <c r="AO113" s="52"/>
      <c r="AP113" s="25"/>
      <c r="AQ113" s="25"/>
      <c r="AR113" s="25"/>
      <c r="AS113" s="25"/>
      <c r="AT113" s="25"/>
      <c r="AU113" s="114"/>
    </row>
    <row r="114" spans="2:47" outlineLevel="1" x14ac:dyDescent="0.2">
      <c r="B114" t="s">
        <v>15</v>
      </c>
      <c r="C114" s="114"/>
      <c r="D114" s="23"/>
      <c r="K114" s="114"/>
      <c r="T114" s="114"/>
      <c r="AC114" s="114"/>
      <c r="AF114" s="52">
        <v>8</v>
      </c>
      <c r="AG114" s="25">
        <v>8</v>
      </c>
      <c r="AH114" s="25">
        <v>8</v>
      </c>
      <c r="AI114" s="25">
        <v>8</v>
      </c>
      <c r="AJ114" s="25">
        <v>8</v>
      </c>
      <c r="AK114" s="25">
        <v>8</v>
      </c>
      <c r="AL114" s="114"/>
      <c r="AO114" s="52"/>
      <c r="AP114" s="25"/>
      <c r="AQ114" s="25"/>
      <c r="AR114" s="25"/>
      <c r="AS114" s="25"/>
      <c r="AT114" s="25"/>
      <c r="AU114" s="114"/>
    </row>
    <row r="115" spans="2:47" outlineLevel="1" x14ac:dyDescent="0.2">
      <c r="B115" s="15" t="s">
        <v>63</v>
      </c>
      <c r="C115" s="123"/>
      <c r="D115" s="24"/>
      <c r="K115" s="123"/>
      <c r="T115" s="123"/>
      <c r="AC115" s="123"/>
      <c r="AF115" s="52">
        <v>20</v>
      </c>
      <c r="AG115" s="25">
        <f>AF115</f>
        <v>20</v>
      </c>
      <c r="AH115" s="25">
        <f>AG115</f>
        <v>20</v>
      </c>
      <c r="AI115" s="25">
        <f>AH115</f>
        <v>20</v>
      </c>
      <c r="AJ115" s="25">
        <f>AI115</f>
        <v>20</v>
      </c>
      <c r="AK115" s="25">
        <f>AJ115</f>
        <v>20</v>
      </c>
      <c r="AL115" s="123"/>
      <c r="AO115" s="52"/>
      <c r="AP115" s="25"/>
      <c r="AQ115" s="25"/>
      <c r="AR115" s="25"/>
      <c r="AS115" s="25"/>
      <c r="AT115" s="25"/>
      <c r="AU115" s="123"/>
    </row>
    <row r="116" spans="2:47" outlineLevel="1" x14ac:dyDescent="0.2">
      <c r="B116" s="6" t="s">
        <v>64</v>
      </c>
      <c r="C116" s="114"/>
      <c r="D116" s="6"/>
      <c r="K116" s="114"/>
      <c r="T116" s="114"/>
      <c r="AC116" s="114"/>
      <c r="AF116" s="53">
        <v>0.114</v>
      </c>
      <c r="AG116" s="16">
        <v>0.114</v>
      </c>
      <c r="AH116" s="16">
        <v>0.114</v>
      </c>
      <c r="AI116" s="16">
        <v>0.114</v>
      </c>
      <c r="AJ116" s="16">
        <v>0.114</v>
      </c>
      <c r="AK116" s="16">
        <v>0.114</v>
      </c>
      <c r="AL116" s="114"/>
      <c r="AO116" s="53"/>
      <c r="AP116" s="16"/>
      <c r="AQ116" s="16"/>
      <c r="AR116" s="16"/>
      <c r="AS116" s="16"/>
      <c r="AT116" s="16"/>
      <c r="AU116" s="114"/>
    </row>
    <row r="117" spans="2:47" outlineLevel="1" x14ac:dyDescent="0.2">
      <c r="B117" t="s">
        <v>17</v>
      </c>
      <c r="C117" s="114"/>
      <c r="D117" s="6"/>
      <c r="K117" s="114"/>
      <c r="T117" s="114"/>
      <c r="AC117" s="114"/>
      <c r="AF117" s="89">
        <v>16.82</v>
      </c>
      <c r="AG117" s="19">
        <v>16.82</v>
      </c>
      <c r="AH117" s="19">
        <v>16.82</v>
      </c>
      <c r="AI117" s="19">
        <v>16.82</v>
      </c>
      <c r="AJ117" s="19">
        <v>16.82</v>
      </c>
      <c r="AK117" s="19">
        <v>16.82</v>
      </c>
      <c r="AL117" s="114"/>
      <c r="AO117" s="89"/>
      <c r="AP117" s="19"/>
      <c r="AQ117" s="19"/>
      <c r="AR117" s="19"/>
      <c r="AS117" s="19"/>
      <c r="AT117" s="19"/>
      <c r="AU117" s="114"/>
    </row>
    <row r="118" spans="2:47" outlineLevel="1" x14ac:dyDescent="0.2">
      <c r="B118" t="s">
        <v>18</v>
      </c>
      <c r="C118" s="114"/>
      <c r="D118" s="6"/>
      <c r="K118" s="114"/>
      <c r="T118" s="114"/>
      <c r="AC118" s="114"/>
      <c r="AF118" s="89">
        <v>21.328861269472409</v>
      </c>
      <c r="AG118" s="19">
        <v>21.328861269472409</v>
      </c>
      <c r="AH118" s="19">
        <v>21.328861269472409</v>
      </c>
      <c r="AI118" s="19">
        <v>21.328861269472409</v>
      </c>
      <c r="AJ118" s="19">
        <v>21.328861269472409</v>
      </c>
      <c r="AK118" s="19">
        <v>21.328861269472409</v>
      </c>
      <c r="AL118" s="114"/>
      <c r="AO118" s="89"/>
      <c r="AP118" s="19"/>
      <c r="AQ118" s="19"/>
      <c r="AR118" s="19"/>
      <c r="AS118" s="19"/>
      <c r="AT118" s="19"/>
      <c r="AU118" s="114"/>
    </row>
    <row r="119" spans="2:47" outlineLevel="1" x14ac:dyDescent="0.2">
      <c r="B119" t="s">
        <v>19</v>
      </c>
      <c r="C119" s="114"/>
      <c r="D119" s="6"/>
      <c r="K119" s="114"/>
      <c r="M119" s="90"/>
      <c r="T119" s="114"/>
      <c r="AC119" s="114"/>
      <c r="AF119" s="89">
        <v>260.82</v>
      </c>
      <c r="AG119" s="19">
        <v>260.82</v>
      </c>
      <c r="AH119" s="19">
        <v>260.82</v>
      </c>
      <c r="AI119" s="19">
        <v>260.82</v>
      </c>
      <c r="AJ119" s="19">
        <v>260.82</v>
      </c>
      <c r="AK119" s="19">
        <v>260.82</v>
      </c>
      <c r="AL119" s="114"/>
      <c r="AO119" s="89"/>
      <c r="AP119" s="19"/>
      <c r="AQ119" s="19"/>
      <c r="AR119" s="19"/>
      <c r="AS119" s="19"/>
      <c r="AT119" s="19"/>
      <c r="AU119" s="114"/>
    </row>
    <row r="120" spans="2:47" outlineLevel="1" x14ac:dyDescent="0.2">
      <c r="B120" t="s">
        <v>20</v>
      </c>
      <c r="C120" s="114"/>
      <c r="D120" s="6"/>
      <c r="K120" s="114"/>
      <c r="T120" s="114"/>
      <c r="AC120" s="114"/>
      <c r="AF120" s="89">
        <v>1.2187920725412804</v>
      </c>
      <c r="AG120" s="19">
        <v>1.2187920725412804</v>
      </c>
      <c r="AH120" s="19">
        <v>1.2187920725412804</v>
      </c>
      <c r="AI120" s="19">
        <v>1.2187920725412804</v>
      </c>
      <c r="AJ120" s="19">
        <v>1.2187920725412804</v>
      </c>
      <c r="AK120" s="19">
        <v>1.2187920725412804</v>
      </c>
      <c r="AL120" s="114"/>
      <c r="AO120" s="89"/>
      <c r="AP120" s="19"/>
      <c r="AQ120" s="19"/>
      <c r="AR120" s="19"/>
      <c r="AS120" s="19"/>
      <c r="AT120" s="19"/>
      <c r="AU120" s="114"/>
    </row>
    <row r="121" spans="2:47" outlineLevel="1" x14ac:dyDescent="0.2">
      <c r="B121" t="s">
        <v>21</v>
      </c>
      <c r="C121" s="114"/>
      <c r="D121" s="6"/>
      <c r="K121" s="114"/>
      <c r="T121" s="114"/>
      <c r="AC121" s="114"/>
      <c r="AF121" s="89">
        <v>12.187920725412805</v>
      </c>
      <c r="AG121" s="19">
        <v>12.187920725412805</v>
      </c>
      <c r="AH121" s="19">
        <v>12.187920725412805</v>
      </c>
      <c r="AI121" s="19">
        <v>12.187920725412805</v>
      </c>
      <c r="AJ121" s="19">
        <v>12.187920725412805</v>
      </c>
      <c r="AK121" s="19">
        <v>12.187920725412805</v>
      </c>
      <c r="AL121" s="114"/>
      <c r="AO121" s="89"/>
      <c r="AP121" s="19"/>
      <c r="AQ121" s="19"/>
      <c r="AR121" s="19"/>
      <c r="AS121" s="19"/>
      <c r="AT121" s="19"/>
      <c r="AU121" s="114"/>
    </row>
    <row r="122" spans="2:47" outlineLevel="1" x14ac:dyDescent="0.2">
      <c r="B122" t="s">
        <v>22</v>
      </c>
      <c r="C122" s="114"/>
      <c r="D122" s="6"/>
      <c r="K122" s="114"/>
      <c r="T122" s="114"/>
      <c r="AC122" s="114"/>
      <c r="AF122" s="55">
        <v>2</v>
      </c>
      <c r="AG122" s="26">
        <v>2</v>
      </c>
      <c r="AH122" s="26">
        <v>2</v>
      </c>
      <c r="AI122" s="26">
        <v>2</v>
      </c>
      <c r="AJ122" s="26">
        <v>2</v>
      </c>
      <c r="AK122" s="26">
        <v>2</v>
      </c>
      <c r="AL122" s="114"/>
      <c r="AO122" s="55"/>
      <c r="AP122" s="26"/>
      <c r="AQ122" s="26"/>
      <c r="AR122" s="26"/>
      <c r="AS122" s="26"/>
      <c r="AT122" s="26"/>
      <c r="AU122" s="114"/>
    </row>
    <row r="123" spans="2:47" outlineLevel="1" x14ac:dyDescent="0.2">
      <c r="B123" t="s">
        <v>23</v>
      </c>
      <c r="C123" s="114"/>
      <c r="D123" s="6"/>
      <c r="K123" s="114"/>
      <c r="T123" s="114"/>
      <c r="AC123" s="114"/>
      <c r="AF123" s="55">
        <v>85</v>
      </c>
      <c r="AG123" s="26">
        <v>85</v>
      </c>
      <c r="AH123" s="26">
        <v>85</v>
      </c>
      <c r="AI123" s="26">
        <v>85</v>
      </c>
      <c r="AJ123" s="26">
        <v>85</v>
      </c>
      <c r="AK123" s="26">
        <v>85</v>
      </c>
      <c r="AL123" s="114"/>
      <c r="AO123" s="55"/>
      <c r="AP123" s="26"/>
      <c r="AQ123" s="26"/>
      <c r="AR123" s="26"/>
      <c r="AS123" s="26"/>
      <c r="AT123" s="26"/>
      <c r="AU123" s="114"/>
    </row>
    <row r="124" spans="2:47" outlineLevel="1" x14ac:dyDescent="0.2">
      <c r="B124" t="s">
        <v>24</v>
      </c>
      <c r="C124" s="114"/>
      <c r="D124" s="6"/>
      <c r="K124" s="114"/>
      <c r="T124" s="114"/>
      <c r="AC124" s="114"/>
      <c r="AF124" s="55">
        <v>70</v>
      </c>
      <c r="AG124" s="26">
        <v>70</v>
      </c>
      <c r="AH124" s="26">
        <v>70</v>
      </c>
      <c r="AI124" s="26">
        <v>70</v>
      </c>
      <c r="AJ124" s="26">
        <v>70</v>
      </c>
      <c r="AK124" s="26">
        <v>70</v>
      </c>
      <c r="AL124" s="114"/>
      <c r="AO124" s="55"/>
      <c r="AP124" s="26"/>
      <c r="AQ124" s="26"/>
      <c r="AR124" s="26"/>
      <c r="AS124" s="26"/>
      <c r="AT124" s="26"/>
      <c r="AU124" s="114"/>
    </row>
    <row r="125" spans="2:47" outlineLevel="1" x14ac:dyDescent="0.2">
      <c r="B125" t="s">
        <v>66</v>
      </c>
      <c r="C125" s="114"/>
      <c r="D125" s="6"/>
      <c r="K125" s="114"/>
      <c r="T125" s="114"/>
      <c r="AC125" s="114"/>
      <c r="AF125" s="55">
        <v>50</v>
      </c>
      <c r="AG125" s="26">
        <v>50</v>
      </c>
      <c r="AH125" s="26">
        <v>50</v>
      </c>
      <c r="AI125" s="26">
        <v>50</v>
      </c>
      <c r="AJ125" s="26">
        <v>50</v>
      </c>
      <c r="AK125" s="26">
        <v>50</v>
      </c>
      <c r="AL125" s="114"/>
      <c r="AO125" s="55"/>
      <c r="AP125" s="26"/>
      <c r="AQ125" s="26"/>
      <c r="AR125" s="26"/>
      <c r="AS125" s="26"/>
      <c r="AT125" s="26"/>
      <c r="AU125" s="114"/>
    </row>
    <row r="126" spans="2:47" outlineLevel="1" x14ac:dyDescent="0.2">
      <c r="B126" t="s">
        <v>25</v>
      </c>
      <c r="C126" s="114"/>
      <c r="D126" s="6"/>
      <c r="K126" s="114"/>
      <c r="T126" s="114"/>
      <c r="AC126" s="114"/>
      <c r="AF126" s="55">
        <v>20</v>
      </c>
      <c r="AG126" s="26">
        <v>20</v>
      </c>
      <c r="AH126" s="26">
        <v>20</v>
      </c>
      <c r="AI126" s="26">
        <v>20</v>
      </c>
      <c r="AJ126" s="26">
        <v>20</v>
      </c>
      <c r="AK126" s="26">
        <v>20</v>
      </c>
      <c r="AL126" s="114"/>
      <c r="AO126" s="55"/>
      <c r="AP126" s="26"/>
      <c r="AQ126" s="26"/>
      <c r="AR126" s="26"/>
      <c r="AS126" s="26"/>
      <c r="AT126" s="26"/>
      <c r="AU126" s="114"/>
    </row>
    <row r="127" spans="2:47" outlineLevel="1" x14ac:dyDescent="0.2">
      <c r="B127" t="s">
        <v>26</v>
      </c>
      <c r="C127" s="114"/>
      <c r="D127" s="6"/>
      <c r="K127" s="114"/>
      <c r="T127" s="114"/>
      <c r="AC127" s="114"/>
      <c r="AF127" s="55">
        <v>15</v>
      </c>
      <c r="AG127" s="26">
        <v>15</v>
      </c>
      <c r="AH127" s="26">
        <v>15</v>
      </c>
      <c r="AI127" s="26">
        <v>15</v>
      </c>
      <c r="AJ127" s="26">
        <v>15</v>
      </c>
      <c r="AK127" s="26">
        <v>15</v>
      </c>
      <c r="AL127" s="114"/>
      <c r="AO127" s="55"/>
      <c r="AP127" s="26"/>
      <c r="AQ127" s="26"/>
      <c r="AR127" s="26"/>
      <c r="AS127" s="26"/>
      <c r="AT127" s="26"/>
      <c r="AU127" s="114"/>
    </row>
    <row r="128" spans="2:47" outlineLevel="1" x14ac:dyDescent="0.2">
      <c r="B128" t="s">
        <v>67</v>
      </c>
      <c r="C128" s="114"/>
      <c r="D128" s="6"/>
      <c r="K128" s="114"/>
      <c r="T128" s="114"/>
      <c r="AC128" s="114"/>
      <c r="AF128" s="55">
        <v>10</v>
      </c>
      <c r="AG128" s="26">
        <v>10</v>
      </c>
      <c r="AH128" s="26">
        <v>10</v>
      </c>
      <c r="AI128" s="26">
        <v>10</v>
      </c>
      <c r="AJ128" s="26">
        <v>10</v>
      </c>
      <c r="AK128" s="26">
        <v>10</v>
      </c>
      <c r="AL128" s="114"/>
      <c r="AO128" s="55"/>
      <c r="AP128" s="26"/>
      <c r="AQ128" s="26"/>
      <c r="AR128" s="26"/>
      <c r="AS128" s="26"/>
      <c r="AT128" s="26"/>
      <c r="AU128" s="114"/>
    </row>
    <row r="129" spans="2:47" outlineLevel="1" x14ac:dyDescent="0.2">
      <c r="B129" t="s">
        <v>27</v>
      </c>
      <c r="C129" s="114"/>
      <c r="D129" s="6"/>
      <c r="K129" s="114"/>
      <c r="T129" s="114"/>
      <c r="AC129" s="114"/>
      <c r="AF129" s="42">
        <v>0.6</v>
      </c>
      <c r="AG129" s="27">
        <v>0.6</v>
      </c>
      <c r="AH129" s="27">
        <v>0.6</v>
      </c>
      <c r="AI129" s="27">
        <v>0.6</v>
      </c>
      <c r="AJ129" s="27">
        <v>0.6</v>
      </c>
      <c r="AK129" s="27">
        <v>0.6</v>
      </c>
      <c r="AL129" s="114"/>
      <c r="AO129" s="42"/>
      <c r="AP129" s="27"/>
      <c r="AQ129" s="27"/>
      <c r="AR129" s="27"/>
      <c r="AS129" s="27"/>
      <c r="AT129" s="27"/>
      <c r="AU129" s="114"/>
    </row>
    <row r="130" spans="2:47" outlineLevel="1" x14ac:dyDescent="0.2">
      <c r="B130" t="s">
        <v>28</v>
      </c>
      <c r="C130" s="114"/>
      <c r="D130" s="6"/>
      <c r="K130" s="114"/>
      <c r="T130" s="114"/>
      <c r="AC130" s="114"/>
      <c r="AF130" s="42">
        <v>0.5</v>
      </c>
      <c r="AG130" s="27">
        <v>0.5</v>
      </c>
      <c r="AH130" s="27">
        <v>0.5</v>
      </c>
      <c r="AI130" s="27">
        <v>0.5</v>
      </c>
      <c r="AJ130" s="27">
        <v>0.5</v>
      </c>
      <c r="AK130" s="27">
        <v>0.5</v>
      </c>
      <c r="AL130" s="114"/>
      <c r="AO130" s="42"/>
      <c r="AP130" s="27"/>
      <c r="AQ130" s="27"/>
      <c r="AR130" s="27"/>
      <c r="AS130" s="27"/>
      <c r="AT130" s="27"/>
      <c r="AU130" s="114"/>
    </row>
    <row r="131" spans="2:47" outlineLevel="1" x14ac:dyDescent="0.2">
      <c r="B131" t="s">
        <v>29</v>
      </c>
      <c r="C131" s="114"/>
      <c r="D131" s="6"/>
      <c r="K131" s="114"/>
      <c r="T131" s="114"/>
      <c r="AC131" s="114"/>
      <c r="AF131" s="42">
        <v>0.15</v>
      </c>
      <c r="AG131" s="27">
        <v>0.15</v>
      </c>
      <c r="AH131" s="27">
        <v>0.15</v>
      </c>
      <c r="AI131" s="27">
        <v>0.15</v>
      </c>
      <c r="AJ131" s="27">
        <v>0.15</v>
      </c>
      <c r="AK131" s="27">
        <v>0.15</v>
      </c>
      <c r="AL131" s="114"/>
      <c r="AO131" s="42"/>
      <c r="AP131" s="27"/>
      <c r="AQ131" s="27"/>
      <c r="AR131" s="27"/>
      <c r="AS131" s="27"/>
      <c r="AT131" s="27"/>
      <c r="AU131" s="114"/>
    </row>
    <row r="132" spans="2:47" outlineLevel="1" x14ac:dyDescent="0.2">
      <c r="B132" t="s">
        <v>30</v>
      </c>
      <c r="C132" s="114"/>
      <c r="D132" s="6"/>
      <c r="K132" s="114"/>
      <c r="T132" s="114"/>
      <c r="AC132" s="114"/>
      <c r="AF132" s="42">
        <v>0.1</v>
      </c>
      <c r="AG132" s="27">
        <v>0.1</v>
      </c>
      <c r="AH132" s="27">
        <v>0.1</v>
      </c>
      <c r="AI132" s="27">
        <v>0.1</v>
      </c>
      <c r="AJ132" s="27">
        <v>0.1</v>
      </c>
      <c r="AK132" s="27">
        <v>0.1</v>
      </c>
      <c r="AL132" s="114"/>
      <c r="AO132" s="42"/>
      <c r="AP132" s="27"/>
      <c r="AQ132" s="27"/>
      <c r="AR132" s="27"/>
      <c r="AS132" s="27"/>
      <c r="AT132" s="27"/>
      <c r="AU132" s="114"/>
    </row>
    <row r="133" spans="2:47" x14ac:dyDescent="0.2">
      <c r="B133" s="56"/>
      <c r="C133" s="124"/>
      <c r="D133" s="56"/>
      <c r="K133" s="124"/>
      <c r="T133" s="124"/>
      <c r="AC133" s="124"/>
      <c r="AF133" s="57"/>
      <c r="AL133" s="124"/>
      <c r="AO133" s="57"/>
      <c r="AU133" s="124"/>
    </row>
    <row r="134" spans="2:47" x14ac:dyDescent="0.2">
      <c r="B134" s="85" t="s">
        <v>69</v>
      </c>
      <c r="C134" s="116"/>
      <c r="D134" s="85"/>
      <c r="E134" s="86"/>
      <c r="F134" s="86"/>
      <c r="G134" s="86"/>
      <c r="H134" s="86"/>
      <c r="I134" s="86"/>
      <c r="J134" s="86"/>
      <c r="K134" s="116"/>
      <c r="L134" s="88"/>
      <c r="M134" s="86"/>
      <c r="N134" s="86"/>
      <c r="O134" s="87"/>
      <c r="P134" s="87"/>
      <c r="Q134" s="88"/>
      <c r="R134" s="86"/>
      <c r="S134" s="88"/>
      <c r="T134" s="116"/>
      <c r="U134" s="88"/>
      <c r="V134" s="87"/>
      <c r="W134" s="88"/>
      <c r="X134" s="87"/>
      <c r="Y134" s="88"/>
      <c r="Z134" s="87"/>
      <c r="AA134" s="88"/>
      <c r="AB134" s="87"/>
      <c r="AC134" s="116"/>
      <c r="AD134" s="87"/>
      <c r="AE134" s="87"/>
      <c r="AF134" s="86"/>
      <c r="AG134" s="86"/>
      <c r="AH134" s="86"/>
      <c r="AI134" s="86"/>
      <c r="AJ134" s="86"/>
      <c r="AK134" s="86"/>
      <c r="AL134" s="116"/>
      <c r="AM134" s="87"/>
      <c r="AN134" s="86"/>
      <c r="AO134" s="86"/>
      <c r="AP134" s="86"/>
      <c r="AQ134" s="86"/>
      <c r="AR134" s="86"/>
      <c r="AS134" s="86"/>
      <c r="AT134" s="86"/>
      <c r="AU134" s="116"/>
    </row>
    <row r="135" spans="2:47" x14ac:dyDescent="0.2">
      <c r="B135" s="24"/>
      <c r="C135" s="123"/>
      <c r="D135" s="59"/>
      <c r="K135" s="123"/>
      <c r="T135" s="123"/>
      <c r="AC135" s="123"/>
      <c r="AL135" s="123"/>
      <c r="AU135" s="123"/>
    </row>
    <row r="136" spans="2:47" hidden="1" outlineLevel="1" x14ac:dyDescent="0.2">
      <c r="B136" s="24" t="s">
        <v>13</v>
      </c>
      <c r="C136" s="123"/>
      <c r="D136" s="59"/>
      <c r="K136" s="123"/>
      <c r="L136" s="74"/>
      <c r="N136">
        <v>20</v>
      </c>
      <c r="O136" s="74">
        <v>20</v>
      </c>
      <c r="P136" s="74">
        <v>20</v>
      </c>
      <c r="Q136" s="74">
        <v>20</v>
      </c>
      <c r="R136" s="74">
        <v>20</v>
      </c>
      <c r="S136" s="74">
        <v>20</v>
      </c>
      <c r="T136" s="123"/>
      <c r="U136" s="74"/>
      <c r="V136" s="24" t="s">
        <v>13</v>
      </c>
      <c r="W136">
        <v>20</v>
      </c>
      <c r="X136" s="74">
        <v>20</v>
      </c>
      <c r="Y136" s="74">
        <v>20</v>
      </c>
      <c r="Z136" s="74">
        <v>20</v>
      </c>
      <c r="AA136" s="74">
        <v>20</v>
      </c>
      <c r="AB136" s="74">
        <v>20</v>
      </c>
      <c r="AC136" s="123"/>
      <c r="AD136" s="74"/>
      <c r="AL136" s="123"/>
      <c r="AM136" s="74"/>
      <c r="AO136">
        <v>20</v>
      </c>
      <c r="AP136">
        <v>20</v>
      </c>
      <c r="AQ136">
        <v>20</v>
      </c>
      <c r="AR136">
        <v>20</v>
      </c>
      <c r="AS136">
        <v>20</v>
      </c>
      <c r="AT136">
        <v>20</v>
      </c>
      <c r="AU136" s="123"/>
    </row>
    <row r="137" spans="2:47" hidden="1" outlineLevel="1" x14ac:dyDescent="0.2">
      <c r="B137" s="24" t="s">
        <v>14</v>
      </c>
      <c r="C137" s="123"/>
      <c r="D137" s="59"/>
      <c r="K137" s="123"/>
      <c r="L137" s="74"/>
      <c r="N137">
        <v>20</v>
      </c>
      <c r="O137" s="74">
        <v>20</v>
      </c>
      <c r="P137" s="74">
        <v>20</v>
      </c>
      <c r="Q137" s="74">
        <v>20</v>
      </c>
      <c r="R137" s="74">
        <v>20</v>
      </c>
      <c r="S137" s="74">
        <v>20</v>
      </c>
      <c r="T137" s="123"/>
      <c r="U137" s="74"/>
      <c r="V137" s="24" t="s">
        <v>14</v>
      </c>
      <c r="W137">
        <v>20</v>
      </c>
      <c r="X137" s="74">
        <v>20</v>
      </c>
      <c r="Y137" s="74">
        <v>20</v>
      </c>
      <c r="Z137" s="74">
        <v>20</v>
      </c>
      <c r="AA137" s="74">
        <v>20</v>
      </c>
      <c r="AB137" s="74">
        <v>20</v>
      </c>
      <c r="AC137" s="123"/>
      <c r="AD137" s="74"/>
      <c r="AL137" s="123"/>
      <c r="AM137" s="74"/>
      <c r="AN137" s="24" t="s">
        <v>14</v>
      </c>
      <c r="AO137" s="95">
        <v>0</v>
      </c>
      <c r="AP137" s="95">
        <v>0</v>
      </c>
      <c r="AQ137" s="95">
        <v>0</v>
      </c>
      <c r="AR137" s="95">
        <v>0</v>
      </c>
      <c r="AS137" s="95">
        <v>0</v>
      </c>
      <c r="AT137" s="95">
        <v>0</v>
      </c>
      <c r="AU137" s="123"/>
    </row>
    <row r="138" spans="2:47" hidden="1" outlineLevel="1" x14ac:dyDescent="0.2">
      <c r="B138" s="24" t="s">
        <v>15</v>
      </c>
      <c r="C138" s="123"/>
      <c r="D138" s="59"/>
      <c r="K138" s="123"/>
      <c r="L138" s="74"/>
      <c r="N138">
        <v>8</v>
      </c>
      <c r="O138" s="74">
        <v>8</v>
      </c>
      <c r="P138" s="74">
        <v>8</v>
      </c>
      <c r="Q138" s="74">
        <v>8</v>
      </c>
      <c r="R138" s="74">
        <v>8</v>
      </c>
      <c r="S138" s="74">
        <v>8</v>
      </c>
      <c r="T138" s="123"/>
      <c r="U138" s="74"/>
      <c r="V138" s="24" t="s">
        <v>15</v>
      </c>
      <c r="W138">
        <v>8</v>
      </c>
      <c r="X138" s="74">
        <v>8</v>
      </c>
      <c r="Y138" s="74">
        <v>8</v>
      </c>
      <c r="Z138" s="74">
        <v>8</v>
      </c>
      <c r="AA138" s="74">
        <v>8</v>
      </c>
      <c r="AB138" s="74">
        <v>8</v>
      </c>
      <c r="AC138" s="123"/>
      <c r="AD138" s="74"/>
      <c r="AL138" s="123"/>
      <c r="AM138" s="74"/>
      <c r="AN138" s="24" t="s">
        <v>88</v>
      </c>
      <c r="AO138" s="95">
        <v>8</v>
      </c>
      <c r="AP138" s="95">
        <v>8</v>
      </c>
      <c r="AQ138" s="95">
        <v>8</v>
      </c>
      <c r="AR138" s="95">
        <v>8</v>
      </c>
      <c r="AS138" s="95">
        <v>8</v>
      </c>
      <c r="AT138" s="95">
        <v>8</v>
      </c>
      <c r="AU138" s="123"/>
    </row>
    <row r="139" spans="2:47" hidden="1" outlineLevel="1" x14ac:dyDescent="0.2">
      <c r="B139" s="24" t="s">
        <v>63</v>
      </c>
      <c r="C139" s="123"/>
      <c r="D139" s="59"/>
      <c r="K139" s="123"/>
      <c r="L139" s="74"/>
      <c r="N139">
        <v>20</v>
      </c>
      <c r="O139" s="74">
        <v>20</v>
      </c>
      <c r="P139" s="74">
        <v>20</v>
      </c>
      <c r="Q139" s="74">
        <v>20</v>
      </c>
      <c r="R139" s="74">
        <v>20</v>
      </c>
      <c r="S139" s="74">
        <v>20</v>
      </c>
      <c r="T139" s="123"/>
      <c r="U139" s="74"/>
      <c r="V139" s="24" t="s">
        <v>63</v>
      </c>
      <c r="W139">
        <v>20</v>
      </c>
      <c r="X139" s="74">
        <v>20</v>
      </c>
      <c r="Y139" s="74">
        <v>20</v>
      </c>
      <c r="Z139" s="74">
        <v>20</v>
      </c>
      <c r="AA139" s="74">
        <v>20</v>
      </c>
      <c r="AB139" s="74">
        <v>20</v>
      </c>
      <c r="AC139" s="123"/>
      <c r="AD139" s="74"/>
      <c r="AL139" s="123"/>
      <c r="AM139" s="74"/>
      <c r="AN139" s="24"/>
      <c r="AU139" s="123"/>
    </row>
    <row r="140" spans="2:47" hidden="1" outlineLevel="1" x14ac:dyDescent="0.2">
      <c r="B140" s="24" t="s">
        <v>64</v>
      </c>
      <c r="C140" s="123"/>
      <c r="D140" s="59"/>
      <c r="K140" s="123"/>
      <c r="L140" s="63"/>
      <c r="N140" s="63">
        <v>0.114</v>
      </c>
      <c r="O140" s="63">
        <v>0.114</v>
      </c>
      <c r="P140" s="63">
        <v>0.114</v>
      </c>
      <c r="Q140" s="63">
        <v>0.114</v>
      </c>
      <c r="R140" s="63">
        <v>0.114</v>
      </c>
      <c r="S140" s="63">
        <v>0.114</v>
      </c>
      <c r="T140" s="123"/>
      <c r="U140" s="63"/>
      <c r="V140" s="24" t="s">
        <v>64</v>
      </c>
      <c r="W140" s="63">
        <v>0.114</v>
      </c>
      <c r="X140" s="63">
        <v>0.114</v>
      </c>
      <c r="Y140" s="63">
        <v>0.114</v>
      </c>
      <c r="Z140" s="63">
        <v>0.114</v>
      </c>
      <c r="AA140" s="63">
        <v>0.114</v>
      </c>
      <c r="AB140" s="63">
        <v>0.114</v>
      </c>
      <c r="AC140" s="123"/>
      <c r="AD140" s="63"/>
      <c r="AL140" s="123"/>
      <c r="AM140" s="63"/>
      <c r="AN140" s="24" t="s">
        <v>89</v>
      </c>
      <c r="AO140" s="93">
        <v>0.1</v>
      </c>
      <c r="AP140" s="93">
        <v>0.1</v>
      </c>
      <c r="AQ140" s="93">
        <v>0.1</v>
      </c>
      <c r="AR140" s="93">
        <v>0.1</v>
      </c>
      <c r="AS140" s="93">
        <v>0.1</v>
      </c>
      <c r="AT140" s="93">
        <v>0.1</v>
      </c>
      <c r="AU140" s="123"/>
    </row>
    <row r="141" spans="2:47" hidden="1" outlineLevel="1" x14ac:dyDescent="0.2">
      <c r="B141" s="24" t="s">
        <v>17</v>
      </c>
      <c r="C141" s="123"/>
      <c r="D141" s="59"/>
      <c r="K141" s="123"/>
      <c r="L141" s="65"/>
      <c r="N141" s="65">
        <v>0</v>
      </c>
      <c r="O141" s="65">
        <v>0</v>
      </c>
      <c r="P141" s="65">
        <v>0</v>
      </c>
      <c r="Q141" s="65">
        <v>0</v>
      </c>
      <c r="R141" s="65">
        <v>0</v>
      </c>
      <c r="S141" s="65">
        <v>0</v>
      </c>
      <c r="T141" s="123"/>
      <c r="U141" s="65"/>
      <c r="V141" s="24" t="s">
        <v>17</v>
      </c>
      <c r="W141" s="65">
        <v>0</v>
      </c>
      <c r="X141" s="65">
        <v>0</v>
      </c>
      <c r="Y141" s="65">
        <v>0</v>
      </c>
      <c r="Z141" s="65">
        <v>0</v>
      </c>
      <c r="AA141" s="65">
        <v>0</v>
      </c>
      <c r="AB141" s="65">
        <v>0</v>
      </c>
      <c r="AC141" s="123"/>
      <c r="AD141" s="65"/>
      <c r="AL141" s="123"/>
      <c r="AM141" s="65"/>
      <c r="AN141" s="24" t="s">
        <v>17</v>
      </c>
      <c r="AO141" s="94">
        <v>0</v>
      </c>
      <c r="AP141" s="94">
        <v>0</v>
      </c>
      <c r="AQ141" s="94">
        <v>0</v>
      </c>
      <c r="AR141" s="94">
        <v>0</v>
      </c>
      <c r="AS141" s="94">
        <v>0</v>
      </c>
      <c r="AT141" s="94">
        <v>0</v>
      </c>
      <c r="AU141" s="123"/>
    </row>
    <row r="142" spans="2:47" hidden="1" outlineLevel="1" x14ac:dyDescent="0.2">
      <c r="B142" s="24" t="s">
        <v>18</v>
      </c>
      <c r="C142" s="123"/>
      <c r="D142" s="59"/>
      <c r="K142" s="123"/>
      <c r="L142" s="65"/>
      <c r="N142" s="65">
        <v>16.871691187997911</v>
      </c>
      <c r="O142" s="65">
        <v>16.871691187997911</v>
      </c>
      <c r="P142" s="65">
        <v>16.871691187997911</v>
      </c>
      <c r="Q142" s="65">
        <v>16.871691187997911</v>
      </c>
      <c r="R142" s="65">
        <v>16.871691187997911</v>
      </c>
      <c r="S142" s="65">
        <v>16.871691187997911</v>
      </c>
      <c r="T142" s="123"/>
      <c r="U142" s="65"/>
      <c r="V142" s="24" t="s">
        <v>18</v>
      </c>
      <c r="W142" s="65">
        <v>16.821613455130311</v>
      </c>
      <c r="X142" s="65">
        <v>16.821613455130311</v>
      </c>
      <c r="Y142" s="65">
        <v>16.821613455130311</v>
      </c>
      <c r="Z142" s="65">
        <v>16.821613455130311</v>
      </c>
      <c r="AA142" s="65">
        <v>16.821613455130311</v>
      </c>
      <c r="AB142" s="65">
        <v>16.821613455130311</v>
      </c>
      <c r="AC142" s="123"/>
      <c r="AD142" s="65"/>
      <c r="AL142" s="123"/>
      <c r="AM142" s="65"/>
      <c r="AN142" s="24" t="s">
        <v>18</v>
      </c>
      <c r="AO142" s="94">
        <v>15.48562167956249</v>
      </c>
      <c r="AP142" s="94">
        <v>15.905192387398326</v>
      </c>
      <c r="AQ142" s="94">
        <v>16.512846004226923</v>
      </c>
      <c r="AR142" s="94">
        <v>16.747673522596635</v>
      </c>
      <c r="AS142" s="94">
        <v>15.723940693039662</v>
      </c>
      <c r="AT142" s="94">
        <v>15.345663354962033</v>
      </c>
      <c r="AU142" s="123"/>
    </row>
    <row r="143" spans="2:47" hidden="1" outlineLevel="1" x14ac:dyDescent="0.2">
      <c r="B143" s="24" t="s">
        <v>19</v>
      </c>
      <c r="C143" s="123"/>
      <c r="D143" s="59"/>
      <c r="K143" s="123"/>
      <c r="L143" s="65"/>
      <c r="N143" s="65">
        <v>352.72875158740868</v>
      </c>
      <c r="O143" s="65">
        <v>352.72875158740868</v>
      </c>
      <c r="P143" s="65">
        <v>352.72875158740868</v>
      </c>
      <c r="Q143" s="65">
        <v>352.72875158740868</v>
      </c>
      <c r="R143" s="65">
        <v>352.72875158740868</v>
      </c>
      <c r="S143" s="65">
        <v>352.72875158740868</v>
      </c>
      <c r="T143" s="123"/>
      <c r="U143" s="65"/>
      <c r="V143" s="24" t="s">
        <v>19</v>
      </c>
      <c r="W143" s="65">
        <v>352.72875158740868</v>
      </c>
      <c r="X143" s="65">
        <v>352.72875158740868</v>
      </c>
      <c r="Y143" s="65">
        <v>352.72875158740868</v>
      </c>
      <c r="Z143" s="65">
        <v>352.72875158740868</v>
      </c>
      <c r="AA143" s="65">
        <v>352.72875158740868</v>
      </c>
      <c r="AB143" s="65">
        <v>352.72875158740868</v>
      </c>
      <c r="AC143" s="123"/>
      <c r="AD143" s="65"/>
      <c r="AL143" s="123"/>
      <c r="AM143" s="65"/>
      <c r="AN143" s="24" t="s">
        <v>19</v>
      </c>
      <c r="AO143" s="94">
        <v>306.32</v>
      </c>
      <c r="AP143" s="94">
        <v>314.61949884374962</v>
      </c>
      <c r="AQ143" s="94">
        <v>326.63945256330828</v>
      </c>
      <c r="AR143" s="94">
        <v>331.28455928975922</v>
      </c>
      <c r="AS143" s="94">
        <v>311.03417174711637</v>
      </c>
      <c r="AT143" s="94">
        <v>303.55149416415139</v>
      </c>
      <c r="AU143" s="123"/>
    </row>
    <row r="144" spans="2:47" hidden="1" outlineLevel="1" x14ac:dyDescent="0.2">
      <c r="B144" s="24" t="s">
        <v>20</v>
      </c>
      <c r="C144" s="123"/>
      <c r="D144" s="59"/>
      <c r="K144" s="123"/>
      <c r="L144" s="65"/>
      <c r="N144" s="65">
        <v>0</v>
      </c>
      <c r="O144" s="65">
        <v>0</v>
      </c>
      <c r="P144" s="65">
        <v>0</v>
      </c>
      <c r="Q144" s="65">
        <v>0</v>
      </c>
      <c r="R144" s="65">
        <v>0</v>
      </c>
      <c r="S144" s="65">
        <v>0</v>
      </c>
      <c r="T144" s="123"/>
      <c r="U144" s="65"/>
      <c r="V144" s="24" t="s">
        <v>20</v>
      </c>
      <c r="W144" s="65">
        <v>1.246045441120764</v>
      </c>
      <c r="X144" s="65">
        <v>1.246045441120764</v>
      </c>
      <c r="Y144" s="65">
        <v>1.246045441120764</v>
      </c>
      <c r="Z144" s="65">
        <v>1.246045441120764</v>
      </c>
      <c r="AA144" s="65">
        <v>1.246045441120764</v>
      </c>
      <c r="AB144" s="65">
        <v>1.246045441120764</v>
      </c>
      <c r="AC144" s="123"/>
      <c r="AD144" s="65"/>
      <c r="AL144" s="123"/>
      <c r="AM144" s="65"/>
      <c r="AN144" s="24" t="s">
        <v>90</v>
      </c>
      <c r="AO144" s="94">
        <v>1.2129476985614012</v>
      </c>
      <c r="AP144" s="94">
        <v>1.2458115599538637</v>
      </c>
      <c r="AQ144" s="94">
        <v>1.2934074570580465</v>
      </c>
      <c r="AR144" s="94">
        <v>1.3118008741167457</v>
      </c>
      <c r="AS144" s="94">
        <v>1.231614595176993</v>
      </c>
      <c r="AT144" s="94">
        <v>1.2019851339817254</v>
      </c>
      <c r="AU144" s="123"/>
    </row>
    <row r="145" spans="2:47" hidden="1" outlineLevel="1" x14ac:dyDescent="0.2">
      <c r="B145" s="24" t="s">
        <v>21</v>
      </c>
      <c r="C145" s="123"/>
      <c r="D145" s="59"/>
      <c r="K145" s="123"/>
      <c r="L145" s="65"/>
      <c r="N145" s="65">
        <v>12.497549028146603</v>
      </c>
      <c r="O145" s="65">
        <v>12.497549028146603</v>
      </c>
      <c r="P145" s="65">
        <v>12.497549028146603</v>
      </c>
      <c r="Q145" s="65">
        <v>12.497549028146603</v>
      </c>
      <c r="R145" s="65">
        <v>12.497549028146603</v>
      </c>
      <c r="S145" s="65">
        <v>12.497549028146603</v>
      </c>
      <c r="T145" s="123"/>
      <c r="U145" s="65"/>
      <c r="V145" s="24" t="s">
        <v>21</v>
      </c>
      <c r="W145" s="65">
        <v>12.460454411207639</v>
      </c>
      <c r="X145" s="65">
        <v>12.460454411207639</v>
      </c>
      <c r="Y145" s="65">
        <v>12.460454411207639</v>
      </c>
      <c r="Z145" s="65">
        <v>12.460454411207639</v>
      </c>
      <c r="AA145" s="65">
        <v>12.460454411207639</v>
      </c>
      <c r="AB145" s="65">
        <v>12.460454411207639</v>
      </c>
      <c r="AC145" s="123"/>
      <c r="AD145" s="65"/>
      <c r="AL145" s="123"/>
      <c r="AM145" s="65"/>
      <c r="AN145" s="24" t="s">
        <v>21</v>
      </c>
      <c r="AO145" s="94">
        <v>12.12947698561401</v>
      </c>
      <c r="AP145" s="94">
        <v>12.458115599538637</v>
      </c>
      <c r="AQ145" s="94">
        <v>12.934074570580464</v>
      </c>
      <c r="AR145" s="94">
        <v>13.118008741167456</v>
      </c>
      <c r="AS145" s="94">
        <v>12.316145951769927</v>
      </c>
      <c r="AT145" s="94">
        <v>12.019851339817251</v>
      </c>
      <c r="AU145" s="123"/>
    </row>
    <row r="146" spans="2:47" hidden="1" outlineLevel="1" x14ac:dyDescent="0.2">
      <c r="B146" s="24" t="s">
        <v>22</v>
      </c>
      <c r="C146" s="123"/>
      <c r="D146" s="59"/>
      <c r="K146" s="123"/>
      <c r="L146" s="74"/>
      <c r="N146" s="44">
        <v>2</v>
      </c>
      <c r="O146" s="74">
        <v>2</v>
      </c>
      <c r="P146" s="74">
        <v>2</v>
      </c>
      <c r="Q146" s="74">
        <v>2</v>
      </c>
      <c r="R146" s="74">
        <v>2</v>
      </c>
      <c r="S146" s="74">
        <v>2</v>
      </c>
      <c r="T146" s="123"/>
      <c r="U146" s="74"/>
      <c r="V146" s="24" t="s">
        <v>22</v>
      </c>
      <c r="W146" s="44">
        <v>2</v>
      </c>
      <c r="X146" s="74">
        <v>2</v>
      </c>
      <c r="Y146" s="74">
        <v>2</v>
      </c>
      <c r="Z146" s="74">
        <v>2</v>
      </c>
      <c r="AA146" s="74">
        <v>2</v>
      </c>
      <c r="AB146" s="74">
        <v>2</v>
      </c>
      <c r="AC146" s="123"/>
      <c r="AD146" s="74"/>
      <c r="AL146" s="123"/>
      <c r="AM146" s="74"/>
      <c r="AN146" s="24" t="s">
        <v>22</v>
      </c>
      <c r="AO146" s="95">
        <v>2</v>
      </c>
      <c r="AP146" s="95">
        <v>2</v>
      </c>
      <c r="AQ146" s="95">
        <v>2</v>
      </c>
      <c r="AR146" s="95">
        <v>2</v>
      </c>
      <c r="AS146" s="95">
        <v>2</v>
      </c>
      <c r="AT146" s="95">
        <v>2</v>
      </c>
      <c r="AU146" s="123"/>
    </row>
    <row r="147" spans="2:47" hidden="1" outlineLevel="1" x14ac:dyDescent="0.2">
      <c r="B147" s="24" t="s">
        <v>87</v>
      </c>
      <c r="C147" s="123"/>
      <c r="D147" s="59"/>
      <c r="K147" s="123"/>
      <c r="L147" s="74"/>
      <c r="N147" s="44"/>
      <c r="O147" s="74"/>
      <c r="P147" s="74"/>
      <c r="Q147" s="74"/>
      <c r="R147" s="74"/>
      <c r="S147" s="74"/>
      <c r="T147" s="123"/>
      <c r="U147" s="74"/>
      <c r="V147" s="24"/>
      <c r="W147" s="44"/>
      <c r="X147" s="74"/>
      <c r="Y147" s="74"/>
      <c r="Z147" s="74"/>
      <c r="AA147" s="74"/>
      <c r="AB147" s="74"/>
      <c r="AC147" s="123"/>
      <c r="AD147" s="74"/>
      <c r="AL147" s="123"/>
      <c r="AM147" s="74"/>
      <c r="AN147" s="24" t="s">
        <v>87</v>
      </c>
      <c r="AO147" s="95">
        <v>1</v>
      </c>
      <c r="AP147" s="95">
        <v>1</v>
      </c>
      <c r="AQ147" s="95">
        <v>1</v>
      </c>
      <c r="AR147" s="95">
        <v>1</v>
      </c>
      <c r="AS147" s="95">
        <v>1</v>
      </c>
      <c r="AT147" s="95">
        <v>1</v>
      </c>
      <c r="AU147" s="123"/>
    </row>
    <row r="148" spans="2:47" hidden="1" outlineLevel="1" x14ac:dyDescent="0.2">
      <c r="B148" s="24" t="s">
        <v>23</v>
      </c>
      <c r="C148" s="123"/>
      <c r="D148" s="59"/>
      <c r="K148" s="123"/>
      <c r="L148" s="74"/>
      <c r="N148" s="44">
        <v>73.92</v>
      </c>
      <c r="O148" s="74">
        <v>73.92</v>
      </c>
      <c r="P148" s="74">
        <v>73.92</v>
      </c>
      <c r="Q148" s="74">
        <v>73.92</v>
      </c>
      <c r="R148" s="74">
        <v>73.92</v>
      </c>
      <c r="S148" s="74">
        <v>73.92</v>
      </c>
      <c r="T148" s="123"/>
      <c r="U148" s="74"/>
      <c r="V148" s="24" t="s">
        <v>23</v>
      </c>
      <c r="W148" s="44">
        <v>73.92</v>
      </c>
      <c r="X148" s="74">
        <v>73.92</v>
      </c>
      <c r="Y148" s="74">
        <v>73.92</v>
      </c>
      <c r="Z148" s="74">
        <v>73.92</v>
      </c>
      <c r="AA148" s="74">
        <v>73.92</v>
      </c>
      <c r="AB148" s="74">
        <v>73.92</v>
      </c>
      <c r="AC148" s="123"/>
      <c r="AD148" s="74"/>
      <c r="AL148" s="123"/>
      <c r="AM148" s="74"/>
      <c r="AN148" s="24" t="s">
        <v>91</v>
      </c>
      <c r="AO148" s="95">
        <v>50</v>
      </c>
      <c r="AP148" s="95">
        <v>50</v>
      </c>
      <c r="AQ148" s="95">
        <v>50</v>
      </c>
      <c r="AR148" s="95">
        <v>50</v>
      </c>
      <c r="AS148" s="95">
        <v>50</v>
      </c>
      <c r="AT148" s="95">
        <v>50</v>
      </c>
      <c r="AU148" s="123"/>
    </row>
    <row r="149" spans="2:47" hidden="1" outlineLevel="1" x14ac:dyDescent="0.2">
      <c r="B149" s="24" t="s">
        <v>24</v>
      </c>
      <c r="C149" s="123"/>
      <c r="D149" s="59"/>
      <c r="K149" s="123"/>
      <c r="L149" s="74"/>
      <c r="N149" s="44">
        <v>61.44</v>
      </c>
      <c r="O149" s="74">
        <v>61.44</v>
      </c>
      <c r="P149" s="74">
        <v>61.44</v>
      </c>
      <c r="Q149" s="74">
        <v>61.44</v>
      </c>
      <c r="R149" s="74">
        <v>61.44</v>
      </c>
      <c r="S149" s="74">
        <v>61.44</v>
      </c>
      <c r="T149" s="123"/>
      <c r="U149" s="74"/>
      <c r="AC149" s="123"/>
      <c r="AL149" s="123"/>
      <c r="AN149" s="24" t="s">
        <v>92</v>
      </c>
      <c r="AO149" s="95">
        <v>42</v>
      </c>
      <c r="AP149" s="95">
        <v>42</v>
      </c>
      <c r="AQ149" s="95">
        <v>42</v>
      </c>
      <c r="AR149" s="95">
        <v>42</v>
      </c>
      <c r="AS149" s="95">
        <v>42</v>
      </c>
      <c r="AT149" s="95">
        <v>42</v>
      </c>
      <c r="AU149" s="123"/>
    </row>
    <row r="150" spans="2:47" hidden="1" outlineLevel="1" x14ac:dyDescent="0.2">
      <c r="B150" s="24" t="s">
        <v>66</v>
      </c>
      <c r="C150" s="123"/>
      <c r="D150" s="59"/>
      <c r="K150" s="123"/>
      <c r="L150" s="74"/>
      <c r="N150" s="44">
        <v>48.96</v>
      </c>
      <c r="O150" s="74">
        <v>48.96</v>
      </c>
      <c r="P150" s="74">
        <v>48.96</v>
      </c>
      <c r="Q150" s="74">
        <v>48.96</v>
      </c>
      <c r="R150" s="74">
        <v>48.96</v>
      </c>
      <c r="S150" s="74">
        <v>48.96</v>
      </c>
      <c r="T150" s="123"/>
      <c r="U150" s="74"/>
      <c r="AC150" s="123"/>
      <c r="AL150" s="123"/>
      <c r="AU150" s="123"/>
    </row>
    <row r="151" spans="2:47" hidden="1" outlineLevel="1" x14ac:dyDescent="0.2">
      <c r="B151" s="24" t="s">
        <v>25</v>
      </c>
      <c r="C151" s="123"/>
      <c r="D151" s="59"/>
      <c r="K151" s="123"/>
      <c r="L151" s="74"/>
      <c r="N151" s="44">
        <v>24.96</v>
      </c>
      <c r="O151" s="74">
        <v>24.96</v>
      </c>
      <c r="P151" s="74">
        <v>24.96</v>
      </c>
      <c r="Q151" s="74">
        <v>24.96</v>
      </c>
      <c r="R151" s="74">
        <v>24.96</v>
      </c>
      <c r="S151" s="74">
        <v>24.96</v>
      </c>
      <c r="T151" s="123"/>
      <c r="U151" s="74"/>
      <c r="V151" s="24" t="s">
        <v>25</v>
      </c>
      <c r="W151" s="44">
        <v>24.96</v>
      </c>
      <c r="X151" s="74">
        <v>24.96</v>
      </c>
      <c r="Y151" s="74">
        <v>24.96</v>
      </c>
      <c r="Z151" s="74">
        <v>24.96</v>
      </c>
      <c r="AA151" s="74">
        <v>24.96</v>
      </c>
      <c r="AB151" s="74">
        <v>24.96</v>
      </c>
      <c r="AC151" s="123"/>
      <c r="AD151" s="74"/>
      <c r="AL151" s="123"/>
      <c r="AM151" s="74"/>
      <c r="AN151" s="24" t="s">
        <v>25</v>
      </c>
      <c r="AO151" s="95">
        <v>10</v>
      </c>
      <c r="AP151" s="95">
        <v>10</v>
      </c>
      <c r="AQ151" s="95">
        <v>10</v>
      </c>
      <c r="AR151" s="95">
        <v>10</v>
      </c>
      <c r="AS151" s="95">
        <v>10</v>
      </c>
      <c r="AT151" s="95">
        <v>10</v>
      </c>
      <c r="AU151" s="123"/>
    </row>
    <row r="152" spans="2:47" hidden="1" outlineLevel="1" x14ac:dyDescent="0.2">
      <c r="B152" s="24" t="s">
        <v>26</v>
      </c>
      <c r="C152" s="123"/>
      <c r="D152" s="59"/>
      <c r="K152" s="123"/>
      <c r="L152" s="74"/>
      <c r="N152" s="44">
        <v>20.16</v>
      </c>
      <c r="O152" s="74">
        <v>20.16</v>
      </c>
      <c r="P152" s="74">
        <v>20.16</v>
      </c>
      <c r="Q152" s="74">
        <v>20.16</v>
      </c>
      <c r="R152" s="74">
        <v>20.16</v>
      </c>
      <c r="S152" s="74">
        <v>20.16</v>
      </c>
      <c r="T152" s="123"/>
      <c r="U152" s="74"/>
      <c r="AC152" s="123"/>
      <c r="AL152" s="123"/>
      <c r="AN152" s="24" t="s">
        <v>26</v>
      </c>
      <c r="AO152" s="95">
        <v>9</v>
      </c>
      <c r="AP152" s="95">
        <v>9</v>
      </c>
      <c r="AQ152" s="95">
        <v>9</v>
      </c>
      <c r="AR152" s="95">
        <v>9</v>
      </c>
      <c r="AS152" s="95">
        <v>9</v>
      </c>
      <c r="AT152" s="95">
        <v>9</v>
      </c>
      <c r="AU152" s="123"/>
    </row>
    <row r="153" spans="2:47" hidden="1" outlineLevel="1" x14ac:dyDescent="0.2">
      <c r="B153" s="24" t="s">
        <v>67</v>
      </c>
      <c r="C153" s="123"/>
      <c r="D153" s="59"/>
      <c r="K153" s="123"/>
      <c r="L153" s="74"/>
      <c r="N153" s="44">
        <v>16.32</v>
      </c>
      <c r="O153" s="74">
        <v>16.32</v>
      </c>
      <c r="P153" s="74">
        <v>16.32</v>
      </c>
      <c r="Q153" s="74">
        <v>16.32</v>
      </c>
      <c r="R153" s="74">
        <v>16.32</v>
      </c>
      <c r="S153" s="74">
        <v>16.32</v>
      </c>
      <c r="T153" s="123"/>
      <c r="U153" s="74"/>
      <c r="AC153" s="123"/>
      <c r="AL153" s="123"/>
      <c r="AU153" s="123"/>
    </row>
    <row r="154" spans="2:47" hidden="1" outlineLevel="1" x14ac:dyDescent="0.2">
      <c r="B154" s="24" t="s">
        <v>27</v>
      </c>
      <c r="C154" s="123"/>
      <c r="D154" s="59"/>
      <c r="K154" s="123"/>
      <c r="L154" s="63"/>
      <c r="N154" s="63">
        <v>0.6</v>
      </c>
      <c r="O154" s="63">
        <v>0.6</v>
      </c>
      <c r="P154" s="63">
        <v>0.6</v>
      </c>
      <c r="Q154" s="63">
        <v>0.6</v>
      </c>
      <c r="R154" s="63">
        <v>0.6</v>
      </c>
      <c r="S154" s="63">
        <v>0.6</v>
      </c>
      <c r="T154" s="123"/>
      <c r="U154" s="63"/>
      <c r="V154" s="24" t="s">
        <v>27</v>
      </c>
      <c r="W154" s="63">
        <v>0.6</v>
      </c>
      <c r="X154" s="63">
        <v>0.6</v>
      </c>
      <c r="Y154" s="63">
        <v>0.6</v>
      </c>
      <c r="Z154" s="63">
        <v>0.6</v>
      </c>
      <c r="AA154" s="63">
        <v>0.6</v>
      </c>
      <c r="AB154" s="63">
        <v>0.6</v>
      </c>
      <c r="AC154" s="123"/>
      <c r="AD154" s="63"/>
      <c r="AL154" s="123"/>
      <c r="AM154" s="63"/>
      <c r="AN154" s="24" t="s">
        <v>27</v>
      </c>
      <c r="AO154" s="93">
        <v>0.6</v>
      </c>
      <c r="AP154" s="93">
        <v>0.6</v>
      </c>
      <c r="AQ154" s="93">
        <v>0.6</v>
      </c>
      <c r="AR154" s="93">
        <v>0.6</v>
      </c>
      <c r="AS154" s="93">
        <v>0.6</v>
      </c>
      <c r="AT154" s="93">
        <v>0.6</v>
      </c>
      <c r="AU154" s="123"/>
    </row>
    <row r="155" spans="2:47" hidden="1" outlineLevel="1" x14ac:dyDescent="0.2">
      <c r="B155" s="24" t="s">
        <v>28</v>
      </c>
      <c r="C155" s="123"/>
      <c r="D155" s="59"/>
      <c r="K155" s="123"/>
      <c r="L155" s="63"/>
      <c r="N155" s="63">
        <v>0.5</v>
      </c>
      <c r="O155" s="63">
        <v>0.5</v>
      </c>
      <c r="P155" s="63">
        <v>0.5</v>
      </c>
      <c r="Q155" s="63">
        <v>0.5</v>
      </c>
      <c r="R155" s="63">
        <v>0.5</v>
      </c>
      <c r="S155" s="63">
        <v>0.5</v>
      </c>
      <c r="T155" s="123"/>
      <c r="U155" s="63"/>
      <c r="V155" s="24" t="s">
        <v>28</v>
      </c>
      <c r="W155" s="63">
        <v>0.5</v>
      </c>
      <c r="X155" s="63">
        <v>0.5</v>
      </c>
      <c r="Y155" s="63">
        <v>0.5</v>
      </c>
      <c r="Z155" s="63">
        <v>0.5</v>
      </c>
      <c r="AA155" s="63">
        <v>0.5</v>
      </c>
      <c r="AB155" s="63">
        <v>0.5</v>
      </c>
      <c r="AC155" s="123"/>
      <c r="AD155" s="63"/>
      <c r="AL155" s="123"/>
      <c r="AM155" s="63"/>
      <c r="AN155" s="24" t="s">
        <v>28</v>
      </c>
      <c r="AO155" s="93">
        <v>0.5</v>
      </c>
      <c r="AP155" s="93">
        <v>0.5</v>
      </c>
      <c r="AQ155" s="93">
        <v>0.5</v>
      </c>
      <c r="AR155" s="93">
        <v>0.5</v>
      </c>
      <c r="AS155" s="93">
        <v>0.5</v>
      </c>
      <c r="AT155" s="93">
        <v>0.5</v>
      </c>
      <c r="AU155" s="123"/>
    </row>
    <row r="156" spans="2:47" hidden="1" outlineLevel="1" x14ac:dyDescent="0.2">
      <c r="B156" s="24" t="s">
        <v>29</v>
      </c>
      <c r="C156" s="123"/>
      <c r="D156" s="59"/>
      <c r="K156" s="123"/>
      <c r="L156" s="63"/>
      <c r="N156" s="63">
        <v>0.15</v>
      </c>
      <c r="O156" s="63">
        <v>0.15</v>
      </c>
      <c r="P156" s="63">
        <v>0.15</v>
      </c>
      <c r="Q156" s="63">
        <v>0.15</v>
      </c>
      <c r="R156" s="63">
        <v>0.15</v>
      </c>
      <c r="S156" s="63">
        <v>0.15</v>
      </c>
      <c r="T156" s="123"/>
      <c r="U156" s="63"/>
      <c r="V156" s="24" t="s">
        <v>29</v>
      </c>
      <c r="W156" s="63">
        <v>0.15</v>
      </c>
      <c r="X156" s="63">
        <v>0.15</v>
      </c>
      <c r="Y156" s="63">
        <v>0.15</v>
      </c>
      <c r="Z156" s="63">
        <v>0.15</v>
      </c>
      <c r="AA156" s="63">
        <v>0.15</v>
      </c>
      <c r="AB156" s="63">
        <v>0.15</v>
      </c>
      <c r="AC156" s="123"/>
      <c r="AD156" s="63"/>
      <c r="AL156" s="123"/>
      <c r="AM156" s="63"/>
      <c r="AN156" s="24" t="s">
        <v>29</v>
      </c>
      <c r="AO156" s="93">
        <v>0.15</v>
      </c>
      <c r="AP156" s="93">
        <v>0.15</v>
      </c>
      <c r="AQ156" s="93">
        <v>0.15</v>
      </c>
      <c r="AR156" s="93">
        <v>0.15</v>
      </c>
      <c r="AS156" s="93">
        <v>0.15</v>
      </c>
      <c r="AT156" s="93">
        <v>0.15</v>
      </c>
      <c r="AU156" s="123"/>
    </row>
    <row r="157" spans="2:47" hidden="1" outlineLevel="1" x14ac:dyDescent="0.2">
      <c r="B157" s="24" t="s">
        <v>30</v>
      </c>
      <c r="C157" s="123"/>
      <c r="D157" s="59"/>
      <c r="K157" s="123"/>
      <c r="L157" s="63"/>
      <c r="N157" s="63">
        <v>0.1</v>
      </c>
      <c r="O157" s="63">
        <v>0.1</v>
      </c>
      <c r="P157" s="63">
        <v>0.1</v>
      </c>
      <c r="Q157" s="63">
        <v>0.1</v>
      </c>
      <c r="R157" s="63">
        <v>0.1</v>
      </c>
      <c r="S157" s="63">
        <v>0.1</v>
      </c>
      <c r="T157" s="123"/>
      <c r="U157" s="63"/>
      <c r="V157" s="24" t="s">
        <v>30</v>
      </c>
      <c r="W157" s="63">
        <v>0.1</v>
      </c>
      <c r="X157" s="63">
        <v>0.1</v>
      </c>
      <c r="Y157" s="63">
        <v>0.1</v>
      </c>
      <c r="Z157" s="63">
        <v>0.1</v>
      </c>
      <c r="AA157" s="63">
        <v>0.1</v>
      </c>
      <c r="AB157" s="63">
        <v>0.1</v>
      </c>
      <c r="AC157" s="123"/>
      <c r="AD157" s="63"/>
      <c r="AL157" s="123"/>
      <c r="AM157" s="63"/>
      <c r="AN157" s="24" t="s">
        <v>30</v>
      </c>
      <c r="AO157" s="93">
        <v>0.1</v>
      </c>
      <c r="AP157" s="93">
        <v>0.1</v>
      </c>
      <c r="AQ157" s="93">
        <v>0.1</v>
      </c>
      <c r="AR157" s="93">
        <v>0.1</v>
      </c>
      <c r="AS157" s="93">
        <v>0.1</v>
      </c>
      <c r="AT157" s="93">
        <v>0.1</v>
      </c>
      <c r="AU157" s="123"/>
    </row>
    <row r="158" spans="2:47" collapsed="1" x14ac:dyDescent="0.2">
      <c r="B158" s="60"/>
      <c r="C158" s="127"/>
      <c r="D158" s="61"/>
      <c r="K158" s="127"/>
      <c r="T158" s="127"/>
      <c r="AC158" s="127"/>
      <c r="AL158" s="127"/>
      <c r="AU158" s="127"/>
    </row>
    <row r="159" spans="2:47" x14ac:dyDescent="0.2">
      <c r="B159" s="85"/>
      <c r="C159" s="116"/>
      <c r="D159" s="85"/>
      <c r="E159" s="86"/>
      <c r="F159" s="86"/>
      <c r="G159" s="86"/>
      <c r="H159" s="86"/>
      <c r="I159" s="86"/>
      <c r="J159" s="86"/>
      <c r="K159" s="116"/>
      <c r="L159" s="88"/>
      <c r="M159" s="86"/>
      <c r="N159" s="86"/>
      <c r="O159" s="87"/>
      <c r="P159" s="87"/>
      <c r="Q159" s="88"/>
      <c r="R159" s="86"/>
      <c r="S159" s="88"/>
      <c r="T159" s="116"/>
      <c r="U159" s="88"/>
      <c r="V159" s="87"/>
      <c r="W159" s="88"/>
      <c r="X159" s="87"/>
      <c r="Y159" s="88"/>
      <c r="Z159" s="87"/>
      <c r="AA159" s="88"/>
      <c r="AB159" s="87"/>
      <c r="AC159" s="116"/>
      <c r="AD159" s="87"/>
      <c r="AE159" s="87"/>
      <c r="AF159" s="86"/>
      <c r="AG159" s="86"/>
      <c r="AH159" s="86"/>
      <c r="AI159" s="86"/>
      <c r="AJ159" s="86"/>
      <c r="AK159" s="86"/>
      <c r="AL159" s="116"/>
      <c r="AM159" s="87"/>
      <c r="AN159" s="86"/>
      <c r="AO159" s="86"/>
      <c r="AP159" s="86"/>
      <c r="AQ159" s="86"/>
      <c r="AR159" s="86"/>
      <c r="AS159" s="86"/>
      <c r="AT159" s="86"/>
      <c r="AU159" s="116"/>
    </row>
    <row r="160" spans="2:47" x14ac:dyDescent="0.2">
      <c r="D160" s="6"/>
    </row>
    <row r="161" spans="4:4" x14ac:dyDescent="0.2">
      <c r="D161" s="6"/>
    </row>
    <row r="162" spans="4:4" x14ac:dyDescent="0.2">
      <c r="D162" s="6"/>
    </row>
    <row r="163" spans="4:4" x14ac:dyDescent="0.2">
      <c r="D163" s="6"/>
    </row>
    <row r="164" spans="4:4" x14ac:dyDescent="0.2">
      <c r="D164" s="6"/>
    </row>
    <row r="165" spans="4:4" x14ac:dyDescent="0.2">
      <c r="D165" s="6"/>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65"/>
  <sheetViews>
    <sheetView zoomScale="115" zoomScaleNormal="115" zoomScalePageLayoutView="115" workbookViewId="0">
      <pane xSplit="2" ySplit="1" topLeftCell="I2" activePane="bottomRight" state="frozen"/>
      <selection pane="topRight" activeCell="C1" sqref="C1"/>
      <selection pane="bottomLeft" activeCell="A2" sqref="A2"/>
      <selection pane="bottomRight" activeCell="J4" sqref="J4:N160"/>
    </sheetView>
  </sheetViews>
  <sheetFormatPr defaultColWidth="11.42578125" defaultRowHeight="12.75" outlineLevelRow="1" outlineLevelCol="1" x14ac:dyDescent="0.2"/>
  <cols>
    <col min="1" max="1" width="61" bestFit="1" customWidth="1"/>
    <col min="2" max="2" width="2.42578125" customWidth="1"/>
    <col min="3" max="3" width="7" customWidth="1"/>
    <col min="4" max="8" width="15.7109375" hidden="1" customWidth="1" outlineLevel="1"/>
    <col min="9" max="9" width="7" bestFit="1" customWidth="1" collapsed="1"/>
    <col min="10" max="14" width="15.7109375" customWidth="1" outlineLevel="1"/>
    <col min="15" max="15" width="7" bestFit="1" customWidth="1"/>
    <col min="16" max="20" width="15.7109375" hidden="1" customWidth="1" outlineLevel="1"/>
    <col min="21" max="21" width="7" bestFit="1" customWidth="1" collapsed="1"/>
    <col min="22" max="26" width="15.7109375" hidden="1" customWidth="1" outlineLevel="1"/>
    <col min="27" max="27" width="7" bestFit="1" customWidth="1" collapsed="1"/>
    <col min="28" max="32" width="15.7109375" hidden="1" customWidth="1" outlineLevel="1"/>
    <col min="33" max="33" width="7" bestFit="1" customWidth="1" collapsed="1"/>
    <col min="34" max="38" width="15.7109375" hidden="1" customWidth="1" outlineLevel="1"/>
    <col min="39" max="39" width="1.7109375" customWidth="1" collapsed="1"/>
  </cols>
  <sheetData>
    <row r="1" spans="1:40" ht="18" x14ac:dyDescent="0.25">
      <c r="A1" s="130" t="s">
        <v>93</v>
      </c>
      <c r="B1" s="112"/>
      <c r="C1" s="131" t="str">
        <f>D4&amp;"=&gt;"</f>
        <v>2015=&gt;</v>
      </c>
      <c r="D1" s="62" t="s">
        <v>65</v>
      </c>
      <c r="E1" s="62" t="s">
        <v>70</v>
      </c>
      <c r="F1" s="62" t="s">
        <v>71</v>
      </c>
      <c r="G1" s="62" t="s">
        <v>80</v>
      </c>
      <c r="H1" s="62" t="s">
        <v>81</v>
      </c>
      <c r="I1" s="131" t="str">
        <f>J4&amp;"=&gt;"</f>
        <v>2016=&gt;</v>
      </c>
      <c r="J1" s="62" t="s">
        <v>65</v>
      </c>
      <c r="K1" s="62" t="s">
        <v>70</v>
      </c>
      <c r="L1" s="62" t="s">
        <v>71</v>
      </c>
      <c r="M1" s="62" t="s">
        <v>80</v>
      </c>
      <c r="N1" s="62" t="s">
        <v>81</v>
      </c>
      <c r="O1" s="131" t="str">
        <f>P4&amp;"=&gt;"</f>
        <v>2017=&gt;</v>
      </c>
      <c r="P1" s="62" t="s">
        <v>65</v>
      </c>
      <c r="Q1" s="62" t="s">
        <v>70</v>
      </c>
      <c r="R1" s="62" t="s">
        <v>71</v>
      </c>
      <c r="S1" s="62" t="s">
        <v>80</v>
      </c>
      <c r="T1" s="62" t="s">
        <v>81</v>
      </c>
      <c r="U1" s="131" t="str">
        <f>V4&amp;"=&gt;"</f>
        <v>2018=&gt;</v>
      </c>
      <c r="V1" s="62" t="s">
        <v>65</v>
      </c>
      <c r="W1" s="62" t="s">
        <v>70</v>
      </c>
      <c r="X1" s="62" t="s">
        <v>71</v>
      </c>
      <c r="Y1" s="62" t="s">
        <v>80</v>
      </c>
      <c r="Z1" s="62" t="s">
        <v>81</v>
      </c>
      <c r="AA1" s="131" t="str">
        <f>AB4&amp;"=&gt;"</f>
        <v>2019=&gt;</v>
      </c>
      <c r="AB1" s="62" t="s">
        <v>65</v>
      </c>
      <c r="AC1" s="62" t="s">
        <v>70</v>
      </c>
      <c r="AD1" s="62" t="s">
        <v>71</v>
      </c>
      <c r="AE1" s="62" t="s">
        <v>80</v>
      </c>
      <c r="AF1" s="62" t="s">
        <v>81</v>
      </c>
      <c r="AG1" s="131" t="str">
        <f>AH4&amp;"=&gt;"</f>
        <v>2020=&gt;</v>
      </c>
      <c r="AH1" s="62" t="s">
        <v>65</v>
      </c>
      <c r="AI1" s="62" t="s">
        <v>70</v>
      </c>
      <c r="AJ1" s="62" t="s">
        <v>71</v>
      </c>
      <c r="AK1" s="62" t="s">
        <v>80</v>
      </c>
      <c r="AL1" s="62" t="s">
        <v>81</v>
      </c>
      <c r="AM1" s="112"/>
      <c r="AN1" s="2"/>
    </row>
    <row r="2" spans="1:40" x14ac:dyDescent="0.2">
      <c r="A2" s="3"/>
      <c r="B2" s="113"/>
      <c r="C2" s="4"/>
      <c r="D2" s="3"/>
      <c r="E2" s="3"/>
      <c r="F2" s="2"/>
      <c r="G2" s="2"/>
      <c r="H2" s="2"/>
      <c r="I2" s="2"/>
      <c r="J2" s="3"/>
      <c r="K2" s="2"/>
      <c r="L2" s="2"/>
      <c r="M2" s="2"/>
      <c r="N2" s="2"/>
      <c r="O2" s="2"/>
      <c r="P2" s="3"/>
      <c r="Q2" s="2"/>
      <c r="R2" s="2"/>
      <c r="S2" s="2"/>
      <c r="T2" s="2"/>
      <c r="U2" s="2"/>
      <c r="V2" s="3"/>
      <c r="W2" s="2"/>
      <c r="X2" s="2"/>
      <c r="Y2" s="2"/>
      <c r="Z2" s="2"/>
      <c r="AA2" s="2"/>
      <c r="AB2" s="3"/>
      <c r="AC2" s="2"/>
      <c r="AD2" s="2"/>
      <c r="AE2" s="2"/>
      <c r="AF2" s="2"/>
      <c r="AG2" s="2"/>
      <c r="AH2" s="3"/>
      <c r="AI2" s="2"/>
      <c r="AJ2" s="2"/>
      <c r="AK2" s="2"/>
      <c r="AL2" s="2"/>
      <c r="AM2" s="113"/>
      <c r="AN2" s="2"/>
    </row>
    <row r="3" spans="1:40" ht="18" x14ac:dyDescent="0.25">
      <c r="A3" s="9" t="s">
        <v>0</v>
      </c>
      <c r="B3" s="113"/>
      <c r="C3" s="4"/>
      <c r="D3" s="4"/>
      <c r="E3" s="3"/>
      <c r="F3" s="2"/>
      <c r="G3" s="2"/>
      <c r="H3" s="2"/>
      <c r="I3" s="2"/>
      <c r="J3" s="4"/>
      <c r="K3" s="2"/>
      <c r="L3" s="2"/>
      <c r="M3" s="2"/>
      <c r="N3" s="2"/>
      <c r="O3" s="2"/>
      <c r="P3" s="4"/>
      <c r="Q3" s="2"/>
      <c r="R3" s="2"/>
      <c r="S3" s="2"/>
      <c r="T3" s="2"/>
      <c r="U3" s="2"/>
      <c r="V3" s="4"/>
      <c r="W3" s="2"/>
      <c r="X3" s="2"/>
      <c r="Y3" s="2"/>
      <c r="Z3" s="2"/>
      <c r="AA3" s="2"/>
      <c r="AB3" s="4"/>
      <c r="AC3" s="2"/>
      <c r="AD3" s="2"/>
      <c r="AE3" s="2"/>
      <c r="AF3" s="2"/>
      <c r="AG3" s="2"/>
      <c r="AH3" s="4"/>
      <c r="AI3" s="2"/>
      <c r="AJ3" s="2"/>
      <c r="AK3" s="2"/>
      <c r="AL3" s="2"/>
      <c r="AM3" s="113"/>
      <c r="AN3" s="2"/>
    </row>
    <row r="4" spans="1:40" ht="18" x14ac:dyDescent="0.25">
      <c r="A4" s="9" t="s">
        <v>2</v>
      </c>
      <c r="B4" s="115"/>
      <c r="D4" s="11">
        <v>2015</v>
      </c>
      <c r="E4" s="11">
        <v>2015</v>
      </c>
      <c r="F4" s="11">
        <v>2015</v>
      </c>
      <c r="G4" s="11">
        <v>2015</v>
      </c>
      <c r="H4" s="11">
        <v>2015</v>
      </c>
      <c r="I4" s="11"/>
      <c r="J4" s="11">
        <v>2016</v>
      </c>
      <c r="K4" s="11">
        <v>2016</v>
      </c>
      <c r="L4" s="11">
        <v>2016</v>
      </c>
      <c r="M4" s="11">
        <v>2016</v>
      </c>
      <c r="N4" s="11">
        <v>2016</v>
      </c>
      <c r="O4" s="11"/>
      <c r="P4" s="11">
        <v>2017</v>
      </c>
      <c r="Q4" s="11">
        <v>2017</v>
      </c>
      <c r="R4" s="11">
        <v>2017</v>
      </c>
      <c r="S4" s="11">
        <v>2017</v>
      </c>
      <c r="T4" s="11">
        <v>2017</v>
      </c>
      <c r="U4" s="11"/>
      <c r="V4" s="11">
        <v>2018</v>
      </c>
      <c r="W4" s="11">
        <v>2018</v>
      </c>
      <c r="X4" s="11">
        <v>2018</v>
      </c>
      <c r="Y4" s="11">
        <v>2018</v>
      </c>
      <c r="Z4" s="11">
        <v>2018</v>
      </c>
      <c r="AA4" s="11"/>
      <c r="AB4" s="11">
        <v>2019</v>
      </c>
      <c r="AC4" s="11">
        <v>2019</v>
      </c>
      <c r="AD4" s="11">
        <v>2019</v>
      </c>
      <c r="AE4" s="11">
        <v>2019</v>
      </c>
      <c r="AF4" s="11">
        <v>2019</v>
      </c>
      <c r="AG4" s="11"/>
      <c r="AH4" s="11">
        <v>2020</v>
      </c>
      <c r="AI4" s="11">
        <v>2020</v>
      </c>
      <c r="AJ4" s="11">
        <v>2020</v>
      </c>
      <c r="AK4" s="11">
        <v>2020</v>
      </c>
      <c r="AL4" s="11">
        <v>2020</v>
      </c>
      <c r="AM4" s="115"/>
    </row>
    <row r="5" spans="1:40" x14ac:dyDescent="0.2">
      <c r="B5" s="114"/>
      <c r="C5" s="6"/>
      <c r="AM5" s="114"/>
    </row>
    <row r="6" spans="1:40" x14ac:dyDescent="0.2">
      <c r="A6" s="85" t="s">
        <v>3</v>
      </c>
      <c r="B6" s="116"/>
      <c r="C6" s="85"/>
      <c r="D6" s="99"/>
      <c r="E6" s="86"/>
      <c r="F6" s="88"/>
      <c r="G6" s="86"/>
      <c r="H6" s="86"/>
      <c r="I6" s="86"/>
      <c r="J6" s="99"/>
      <c r="K6" s="87"/>
      <c r="L6" s="87"/>
      <c r="M6" s="86"/>
      <c r="N6" s="86"/>
      <c r="O6" s="86"/>
      <c r="P6" s="99"/>
      <c r="Q6" s="87"/>
      <c r="R6" s="88"/>
      <c r="S6" s="86"/>
      <c r="T6" s="86"/>
      <c r="U6" s="86"/>
      <c r="V6" s="99"/>
      <c r="W6" s="88"/>
      <c r="X6" s="87"/>
      <c r="Y6" s="86"/>
      <c r="Z6" s="86"/>
      <c r="AA6" s="86"/>
      <c r="AB6" s="99"/>
      <c r="AC6" s="86"/>
      <c r="AD6" s="88"/>
      <c r="AE6" s="86"/>
      <c r="AF6" s="86"/>
      <c r="AG6" s="86"/>
      <c r="AH6" s="99"/>
      <c r="AI6" s="88"/>
      <c r="AJ6" s="87"/>
      <c r="AK6" s="86"/>
      <c r="AL6" s="86"/>
      <c r="AM6" s="116"/>
    </row>
    <row r="7" spans="1:40" x14ac:dyDescent="0.2">
      <c r="B7" s="114"/>
      <c r="C7" s="6"/>
      <c r="F7" s="15"/>
      <c r="K7" s="15"/>
      <c r="L7" s="15"/>
      <c r="Q7" s="15"/>
      <c r="R7" s="15"/>
      <c r="W7" s="15"/>
      <c r="X7" s="15"/>
      <c r="AC7" s="15"/>
      <c r="AD7" s="15"/>
      <c r="AI7" s="15"/>
      <c r="AJ7" s="15"/>
      <c r="AM7" s="114"/>
    </row>
    <row r="8" spans="1:40" outlineLevel="1" x14ac:dyDescent="0.2">
      <c r="A8" t="s">
        <v>4</v>
      </c>
      <c r="B8" s="114"/>
      <c r="C8" s="6"/>
      <c r="D8" s="106">
        <v>0.05</v>
      </c>
      <c r="E8" s="106">
        <v>0.05</v>
      </c>
      <c r="F8" s="106"/>
      <c r="G8" s="106">
        <v>0.05</v>
      </c>
      <c r="H8" s="106">
        <v>0.05</v>
      </c>
      <c r="I8" s="106"/>
      <c r="J8" s="106">
        <v>0</v>
      </c>
      <c r="K8" s="106">
        <v>0.05</v>
      </c>
      <c r="L8" s="106"/>
      <c r="M8" s="106">
        <v>0.05</v>
      </c>
      <c r="N8" s="106">
        <v>0.05</v>
      </c>
      <c r="O8" s="106"/>
      <c r="P8" s="106">
        <v>0</v>
      </c>
      <c r="Q8" s="106">
        <v>0.05</v>
      </c>
      <c r="R8" s="106"/>
      <c r="S8" s="106">
        <v>0.05</v>
      </c>
      <c r="T8" s="106">
        <v>0.05</v>
      </c>
      <c r="U8" s="106"/>
      <c r="V8" s="106">
        <v>0</v>
      </c>
      <c r="W8" s="106">
        <v>0.05</v>
      </c>
      <c r="X8" s="106"/>
      <c r="Y8" s="106">
        <v>0.05</v>
      </c>
      <c r="Z8" s="106">
        <v>0.05</v>
      </c>
      <c r="AA8" s="106"/>
      <c r="AB8" s="106">
        <v>0</v>
      </c>
      <c r="AC8" s="106">
        <v>0.05</v>
      </c>
      <c r="AD8" s="106"/>
      <c r="AE8" s="106">
        <v>0.05</v>
      </c>
      <c r="AF8" s="106">
        <v>0.05</v>
      </c>
      <c r="AG8" s="106"/>
      <c r="AH8" s="106">
        <v>0</v>
      </c>
      <c r="AI8" s="106">
        <v>0.05</v>
      </c>
      <c r="AJ8" s="106"/>
      <c r="AK8" s="106">
        <v>0.05</v>
      </c>
      <c r="AL8" s="106">
        <v>0.05</v>
      </c>
      <c r="AM8" s="114"/>
    </row>
    <row r="9" spans="1:40" outlineLevel="1" x14ac:dyDescent="0.2">
      <c r="A9" t="s">
        <v>5</v>
      </c>
      <c r="B9" s="114"/>
      <c r="C9" s="6"/>
      <c r="D9" s="103">
        <v>90.24</v>
      </c>
      <c r="E9" s="103">
        <v>121.49143532801831</v>
      </c>
      <c r="F9" s="103">
        <v>121.49143532801831</v>
      </c>
      <c r="G9" s="103">
        <v>95.825956538641151</v>
      </c>
      <c r="H9" s="103">
        <v>89.644284718959938</v>
      </c>
      <c r="I9" s="103"/>
      <c r="J9" s="103">
        <f>D9</f>
        <v>90.24</v>
      </c>
      <c r="K9" s="103">
        <v>123.76741253758392</v>
      </c>
      <c r="L9" s="103">
        <v>123.76741253758392</v>
      </c>
      <c r="M9" s="103">
        <v>95.825956538641151</v>
      </c>
      <c r="N9" s="103">
        <v>90.434675016294534</v>
      </c>
      <c r="O9" s="103"/>
      <c r="P9" s="103">
        <f>J9</f>
        <v>90.24</v>
      </c>
      <c r="Q9" s="103">
        <v>125.85211791921601</v>
      </c>
      <c r="R9" s="103">
        <v>125.85211791921601</v>
      </c>
      <c r="S9" s="103">
        <v>95.825956538641151</v>
      </c>
      <c r="T9" s="103">
        <v>91.653355699269184</v>
      </c>
      <c r="U9" s="103"/>
      <c r="V9" s="103">
        <f>P9</f>
        <v>90.24</v>
      </c>
      <c r="W9" s="103">
        <v>127.97193752388223</v>
      </c>
      <c r="X9" s="103">
        <v>127.97193752388223</v>
      </c>
      <c r="Y9" s="103">
        <v>95.825956538641151</v>
      </c>
      <c r="Z9" s="103">
        <v>93.262449240418945</v>
      </c>
      <c r="AA9" s="103"/>
      <c r="AB9" s="103">
        <f>V9</f>
        <v>90.24</v>
      </c>
      <c r="AC9" s="103">
        <v>130.12746280621701</v>
      </c>
      <c r="AD9" s="103">
        <v>130.12746280621701</v>
      </c>
      <c r="AE9" s="103">
        <v>95.825956538641151</v>
      </c>
      <c r="AF9" s="103">
        <v>95.231126661138916</v>
      </c>
      <c r="AG9" s="103"/>
      <c r="AH9" s="103">
        <f t="shared" ref="AH9:AH10" si="0">AB9</f>
        <v>90.24</v>
      </c>
      <c r="AI9" s="103">
        <v>132.31929518315928</v>
      </c>
      <c r="AJ9" s="103">
        <v>132.31929518315928</v>
      </c>
      <c r="AK9" s="103">
        <v>95.825956538641151</v>
      </c>
      <c r="AL9" s="103">
        <v>96.9562919064429</v>
      </c>
      <c r="AM9" s="114"/>
    </row>
    <row r="10" spans="1:40" outlineLevel="1" x14ac:dyDescent="0.2">
      <c r="A10" t="s">
        <v>6</v>
      </c>
      <c r="B10" s="114"/>
      <c r="C10" s="6"/>
      <c r="D10" s="103">
        <v>132</v>
      </c>
      <c r="E10" s="103">
        <v>142.67668919367625</v>
      </c>
      <c r="F10" s="103">
        <v>142.67668919367625</v>
      </c>
      <c r="G10" s="103">
        <v>119.77930713155708</v>
      </c>
      <c r="H10" s="103">
        <v>103.09092742680384</v>
      </c>
      <c r="I10" s="103"/>
      <c r="J10" s="103">
        <f>D10</f>
        <v>132</v>
      </c>
      <c r="K10" s="103">
        <v>145.34954339170542</v>
      </c>
      <c r="L10" s="103">
        <v>145.34954339170542</v>
      </c>
      <c r="M10" s="103">
        <v>119.77930713155708</v>
      </c>
      <c r="N10" s="103">
        <v>103.99987626873863</v>
      </c>
      <c r="O10" s="103"/>
      <c r="P10" s="103">
        <f>J10</f>
        <v>132</v>
      </c>
      <c r="Q10" s="103">
        <v>147.79777244581481</v>
      </c>
      <c r="R10" s="103">
        <v>147.79777244581481</v>
      </c>
      <c r="S10" s="103">
        <v>119.77930713155708</v>
      </c>
      <c r="T10" s="103">
        <v>105.40135905415947</v>
      </c>
      <c r="U10" s="103"/>
      <c r="V10" s="103">
        <f>P10</f>
        <v>132</v>
      </c>
      <c r="W10" s="103">
        <v>150.28723881902076</v>
      </c>
      <c r="X10" s="103">
        <v>150.28723881902076</v>
      </c>
      <c r="Y10" s="103">
        <v>119.77930713155708</v>
      </c>
      <c r="Z10" s="103">
        <v>107.2518166264817</v>
      </c>
      <c r="AA10" s="103"/>
      <c r="AB10" s="103">
        <f>V10</f>
        <v>132</v>
      </c>
      <c r="AC10" s="103">
        <v>152.81863710175932</v>
      </c>
      <c r="AD10" s="103">
        <v>152.81863710175932</v>
      </c>
      <c r="AE10" s="103">
        <v>119.77930713155708</v>
      </c>
      <c r="AF10" s="103">
        <v>109.51579566030966</v>
      </c>
      <c r="AG10" s="103"/>
      <c r="AH10" s="103">
        <f t="shared" si="0"/>
        <v>132</v>
      </c>
      <c r="AI10" s="103">
        <v>155.39267358396316</v>
      </c>
      <c r="AJ10" s="103">
        <v>155.39267358396316</v>
      </c>
      <c r="AK10" s="103">
        <v>119.77930713155708</v>
      </c>
      <c r="AL10" s="103">
        <v>111.49973569240925</v>
      </c>
      <c r="AM10" s="114"/>
    </row>
    <row r="11" spans="1:40" outlineLevel="1" x14ac:dyDescent="0.2">
      <c r="A11" t="s">
        <v>7</v>
      </c>
      <c r="B11" s="114"/>
      <c r="C11" s="6"/>
      <c r="D11" s="103">
        <v>40.42</v>
      </c>
      <c r="E11" s="103">
        <v>76.953111203007509</v>
      </c>
      <c r="F11" s="103">
        <v>76.953111203007509</v>
      </c>
      <c r="G11" s="103">
        <v>45.377017379955646</v>
      </c>
      <c r="H11" s="103">
        <v>39.70489020746119</v>
      </c>
      <c r="I11" s="103"/>
      <c r="J11" s="103">
        <v>40.42</v>
      </c>
      <c r="K11" s="103">
        <v>77.695641223387398</v>
      </c>
      <c r="L11" s="103">
        <v>77.695641223387398</v>
      </c>
      <c r="M11" s="103">
        <v>45.377017379955646</v>
      </c>
      <c r="N11" s="103">
        <v>40.780662897354212</v>
      </c>
      <c r="O11" s="103"/>
      <c r="P11" s="103">
        <v>40.42</v>
      </c>
      <c r="Q11" s="103">
        <v>79.369202306269329</v>
      </c>
      <c r="R11" s="103">
        <v>79.369202306269329</v>
      </c>
      <c r="S11" s="103">
        <v>45.377017379955646</v>
      </c>
      <c r="T11" s="103">
        <v>42.338677205051525</v>
      </c>
      <c r="U11" s="103"/>
      <c r="V11" s="103">
        <v>40.42</v>
      </c>
      <c r="W11" s="103">
        <v>80.746172872596418</v>
      </c>
      <c r="X11" s="103">
        <v>80.746172872596418</v>
      </c>
      <c r="Y11" s="103">
        <v>45.377017379955646</v>
      </c>
      <c r="Z11" s="103">
        <v>42.940771265431763</v>
      </c>
      <c r="AA11" s="103"/>
      <c r="AB11" s="103">
        <v>40.42</v>
      </c>
      <c r="AC11" s="103">
        <v>82.131292407253042</v>
      </c>
      <c r="AD11" s="103">
        <v>82.131292407253042</v>
      </c>
      <c r="AE11" s="103">
        <v>45.377017379955646</v>
      </c>
      <c r="AF11" s="103">
        <v>40.315936406332867</v>
      </c>
      <c r="AG11" s="103"/>
      <c r="AH11" s="103">
        <v>40.42</v>
      </c>
      <c r="AI11" s="103">
        <v>83.564187274786988</v>
      </c>
      <c r="AJ11" s="103">
        <v>83.564187274786988</v>
      </c>
      <c r="AK11" s="103">
        <v>45.377017379955646</v>
      </c>
      <c r="AL11" s="103">
        <v>39.346039266448244</v>
      </c>
      <c r="AM11" s="114"/>
    </row>
    <row r="12" spans="1:40" outlineLevel="1" x14ac:dyDescent="0.2">
      <c r="A12" t="s">
        <v>8</v>
      </c>
      <c r="B12" s="114"/>
      <c r="C12" s="6"/>
      <c r="D12" s="103">
        <v>40.42</v>
      </c>
      <c r="E12" s="103">
        <v>57.003422506265657</v>
      </c>
      <c r="F12" s="103">
        <v>57.003422506265657</v>
      </c>
      <c r="G12" s="103">
        <v>81.99627040557985</v>
      </c>
      <c r="H12" s="103">
        <v>51.049144552450102</v>
      </c>
      <c r="I12" s="103"/>
      <c r="J12" s="103">
        <v>40.42</v>
      </c>
      <c r="K12" s="103">
        <v>57.553455530448915</v>
      </c>
      <c r="L12" s="103">
        <v>57.553455530448915</v>
      </c>
      <c r="M12" s="103">
        <v>81.99627040557985</v>
      </c>
      <c r="N12" s="103">
        <v>52.432280868026844</v>
      </c>
      <c r="O12" s="103"/>
      <c r="P12" s="103">
        <v>40.42</v>
      </c>
      <c r="Q12" s="103">
        <v>58.793154718775355</v>
      </c>
      <c r="R12" s="103">
        <v>58.793154718775355</v>
      </c>
      <c r="S12" s="103">
        <v>81.99627040557985</v>
      </c>
      <c r="T12" s="103">
        <v>54.435442120780536</v>
      </c>
      <c r="U12" s="103"/>
      <c r="V12" s="103">
        <v>40.42</v>
      </c>
      <c r="W12" s="103">
        <v>59.813152919549431</v>
      </c>
      <c r="X12" s="103">
        <v>59.813152919549431</v>
      </c>
      <c r="Y12" s="103">
        <v>81.99627040557985</v>
      </c>
      <c r="Z12" s="103">
        <v>55.209563055555122</v>
      </c>
      <c r="AA12" s="103"/>
      <c r="AB12" s="103">
        <v>40.42</v>
      </c>
      <c r="AC12" s="103">
        <v>60.839187511541702</v>
      </c>
      <c r="AD12" s="103">
        <v>60.839187511541702</v>
      </c>
      <c r="AE12" s="103">
        <v>81.99627040557985</v>
      </c>
      <c r="AF12" s="103">
        <v>51.834775379570829</v>
      </c>
      <c r="AG12" s="103"/>
      <c r="AH12" s="103">
        <v>40.42</v>
      </c>
      <c r="AI12" s="103">
        <v>61.900611933039357</v>
      </c>
      <c r="AJ12" s="103">
        <v>61.900611933039357</v>
      </c>
      <c r="AK12" s="103">
        <v>81.99627040557985</v>
      </c>
      <c r="AL12" s="103">
        <v>50.587764771147747</v>
      </c>
      <c r="AM12" s="114"/>
    </row>
    <row r="13" spans="1:40" outlineLevel="1" x14ac:dyDescent="0.2">
      <c r="A13" t="s">
        <v>9</v>
      </c>
      <c r="B13" s="114"/>
      <c r="C13" s="6"/>
      <c r="D13" s="103">
        <v>10</v>
      </c>
      <c r="E13" s="103">
        <v>42.500606773060689</v>
      </c>
      <c r="F13" s="103">
        <v>25.263680751879697</v>
      </c>
      <c r="G13" s="103">
        <v>31.083256905269614</v>
      </c>
      <c r="H13" s="103">
        <v>11.344254344988911</v>
      </c>
      <c r="I13" s="103"/>
      <c r="J13" s="103">
        <v>10</v>
      </c>
      <c r="K13" s="103">
        <v>42.910700347186712</v>
      </c>
      <c r="L13" s="103">
        <v>25.507453110011866</v>
      </c>
      <c r="M13" s="103">
        <v>31.083256905269614</v>
      </c>
      <c r="N13" s="103">
        <v>11.651617970672632</v>
      </c>
      <c r="O13" s="103"/>
      <c r="P13" s="103">
        <v>10</v>
      </c>
      <c r="Q13" s="103">
        <v>43.834995159733332</v>
      </c>
      <c r="R13" s="103">
        <v>26.056882655558908</v>
      </c>
      <c r="S13" s="103">
        <v>31.083256905269614</v>
      </c>
      <c r="T13" s="103">
        <v>12.096764915729008</v>
      </c>
      <c r="U13" s="103"/>
      <c r="V13" s="103">
        <v>10</v>
      </c>
      <c r="W13" s="103">
        <v>44.595485329171197</v>
      </c>
      <c r="X13" s="103">
        <v>26.508941633403886</v>
      </c>
      <c r="Y13" s="103">
        <v>31.083256905269614</v>
      </c>
      <c r="Z13" s="103">
        <v>12.268791790123361</v>
      </c>
      <c r="AA13" s="103"/>
      <c r="AB13" s="103">
        <v>10</v>
      </c>
      <c r="AC13" s="103">
        <v>45.360476110646253</v>
      </c>
      <c r="AD13" s="103">
        <v>26.963675914834596</v>
      </c>
      <c r="AE13" s="103">
        <v>31.083256905269614</v>
      </c>
      <c r="AF13" s="103">
        <v>11.518838973237962</v>
      </c>
      <c r="AG13" s="103"/>
      <c r="AH13" s="103">
        <v>10</v>
      </c>
      <c r="AI13" s="103">
        <v>46.151852838112688</v>
      </c>
      <c r="AJ13" s="103">
        <v>27.434094822120695</v>
      </c>
      <c r="AK13" s="103">
        <v>31.083256905269614</v>
      </c>
      <c r="AL13" s="103">
        <v>11.241725504699499</v>
      </c>
      <c r="AM13" s="114"/>
    </row>
    <row r="14" spans="1:40" outlineLevel="1" x14ac:dyDescent="0.2">
      <c r="A14" t="s">
        <v>10</v>
      </c>
      <c r="B14" s="114"/>
      <c r="C14" s="6"/>
      <c r="D14" s="107">
        <v>8</v>
      </c>
      <c r="E14" s="107">
        <v>8</v>
      </c>
      <c r="F14" s="107">
        <v>8</v>
      </c>
      <c r="G14" s="107">
        <v>8</v>
      </c>
      <c r="H14" s="107">
        <v>8</v>
      </c>
      <c r="I14" s="107"/>
      <c r="J14" s="107">
        <v>8</v>
      </c>
      <c r="K14" s="107">
        <v>8</v>
      </c>
      <c r="L14" s="107">
        <v>8</v>
      </c>
      <c r="M14" s="107">
        <v>8</v>
      </c>
      <c r="N14" s="107">
        <v>8</v>
      </c>
      <c r="O14" s="107"/>
      <c r="P14" s="107">
        <v>8</v>
      </c>
      <c r="Q14" s="107">
        <v>8</v>
      </c>
      <c r="R14" s="107">
        <v>8</v>
      </c>
      <c r="S14" s="107">
        <v>8</v>
      </c>
      <c r="T14" s="107">
        <v>8</v>
      </c>
      <c r="U14" s="107"/>
      <c r="V14" s="107">
        <v>8</v>
      </c>
      <c r="W14" s="107">
        <v>8</v>
      </c>
      <c r="X14" s="107">
        <v>8</v>
      </c>
      <c r="Y14" s="107">
        <v>8</v>
      </c>
      <c r="Z14" s="107">
        <v>8</v>
      </c>
      <c r="AA14" s="107"/>
      <c r="AB14" s="107">
        <v>8</v>
      </c>
      <c r="AC14" s="107">
        <v>8</v>
      </c>
      <c r="AD14" s="107">
        <v>8</v>
      </c>
      <c r="AE14" s="107">
        <v>8</v>
      </c>
      <c r="AF14" s="107">
        <v>8</v>
      </c>
      <c r="AG14" s="107"/>
      <c r="AH14" s="107">
        <v>8</v>
      </c>
      <c r="AI14" s="107">
        <v>8</v>
      </c>
      <c r="AJ14" s="107">
        <v>8</v>
      </c>
      <c r="AK14" s="107">
        <v>8</v>
      </c>
      <c r="AL14" s="107">
        <v>8</v>
      </c>
      <c r="AM14" s="114"/>
    </row>
    <row r="15" spans="1:40" outlineLevel="1" x14ac:dyDescent="0.2">
      <c r="A15" t="s">
        <v>11</v>
      </c>
      <c r="B15" s="114"/>
      <c r="C15" s="6"/>
      <c r="D15" s="106">
        <v>0.25</v>
      </c>
      <c r="E15" s="106">
        <v>0.24358336000000042</v>
      </c>
      <c r="F15" s="106">
        <v>0.23742230000000025</v>
      </c>
      <c r="G15" s="106">
        <v>0.25</v>
      </c>
      <c r="H15" s="106">
        <v>0.25</v>
      </c>
      <c r="I15" s="106"/>
      <c r="J15" s="106">
        <v>0.25</v>
      </c>
      <c r="K15" s="106">
        <v>0.24358336000000042</v>
      </c>
      <c r="L15" s="106">
        <v>0.23742230000000025</v>
      </c>
      <c r="M15" s="106">
        <v>0.25</v>
      </c>
      <c r="N15" s="106">
        <v>0.25</v>
      </c>
      <c r="O15" s="106"/>
      <c r="P15" s="106">
        <v>0.25</v>
      </c>
      <c r="Q15" s="106">
        <v>0.24358336000000042</v>
      </c>
      <c r="R15" s="106">
        <v>0.23742230000000025</v>
      </c>
      <c r="S15" s="106">
        <v>0.25</v>
      </c>
      <c r="T15" s="106">
        <v>0.25</v>
      </c>
      <c r="U15" s="106"/>
      <c r="V15" s="106">
        <v>0.25</v>
      </c>
      <c r="W15" s="106">
        <v>0.24358336000000042</v>
      </c>
      <c r="X15" s="106">
        <v>0.23742230000000025</v>
      </c>
      <c r="Y15" s="106">
        <v>0.25</v>
      </c>
      <c r="Z15" s="106">
        <v>0.25</v>
      </c>
      <c r="AA15" s="106"/>
      <c r="AB15" s="106">
        <v>0.25</v>
      </c>
      <c r="AC15" s="106">
        <v>0.24358336000000042</v>
      </c>
      <c r="AD15" s="106">
        <v>0.23742230000000025</v>
      </c>
      <c r="AE15" s="106">
        <v>0.25</v>
      </c>
      <c r="AF15" s="106">
        <v>0.25</v>
      </c>
      <c r="AG15" s="106"/>
      <c r="AH15" s="106">
        <v>0.25</v>
      </c>
      <c r="AI15" s="106">
        <v>0.24358336000000042</v>
      </c>
      <c r="AJ15" s="106">
        <v>0.23742230000000025</v>
      </c>
      <c r="AK15" s="106">
        <v>0.25</v>
      </c>
      <c r="AL15" s="106">
        <v>0.25</v>
      </c>
      <c r="AM15" s="114"/>
    </row>
    <row r="16" spans="1:40" x14ac:dyDescent="0.2">
      <c r="B16" s="114"/>
      <c r="C16" s="6"/>
      <c r="D16" s="98"/>
      <c r="F16" s="18"/>
      <c r="J16" s="98"/>
      <c r="K16" s="15"/>
      <c r="L16" s="15"/>
      <c r="P16" s="98"/>
      <c r="Q16" s="15"/>
      <c r="R16" s="18"/>
      <c r="V16" s="98"/>
      <c r="W16" s="17"/>
      <c r="X16" s="15"/>
      <c r="AB16" s="98"/>
      <c r="AC16" s="15"/>
      <c r="AD16" s="18"/>
      <c r="AH16" s="98"/>
      <c r="AI16" s="18"/>
      <c r="AJ16" s="15"/>
      <c r="AM16" s="114"/>
    </row>
    <row r="17" spans="1:39" x14ac:dyDescent="0.2">
      <c r="A17" s="85" t="s">
        <v>12</v>
      </c>
      <c r="B17" s="116"/>
      <c r="C17" s="85"/>
      <c r="D17" s="99"/>
      <c r="E17" s="86"/>
      <c r="F17" s="88"/>
      <c r="G17" s="86"/>
      <c r="H17" s="86"/>
      <c r="I17" s="86"/>
      <c r="J17" s="99"/>
      <c r="K17" s="87"/>
      <c r="L17" s="87"/>
      <c r="M17" s="86"/>
      <c r="N17" s="86"/>
      <c r="O17" s="86"/>
      <c r="P17" s="99"/>
      <c r="Q17" s="87"/>
      <c r="R17" s="88"/>
      <c r="S17" s="86"/>
      <c r="T17" s="86"/>
      <c r="U17" s="86"/>
      <c r="V17" s="99"/>
      <c r="W17" s="88"/>
      <c r="X17" s="87"/>
      <c r="Y17" s="86"/>
      <c r="Z17" s="86"/>
      <c r="AA17" s="86"/>
      <c r="AB17" s="99"/>
      <c r="AC17" s="86"/>
      <c r="AD17" s="88"/>
      <c r="AE17" s="86"/>
      <c r="AF17" s="86"/>
      <c r="AG17" s="86"/>
      <c r="AH17" s="99"/>
      <c r="AI17" s="88"/>
      <c r="AJ17" s="87"/>
      <c r="AK17" s="86"/>
      <c r="AL17" s="86"/>
      <c r="AM17" s="116"/>
    </row>
    <row r="18" spans="1:39" x14ac:dyDescent="0.2">
      <c r="B18" s="114"/>
      <c r="C18" s="6"/>
      <c r="D18" s="98"/>
      <c r="F18" s="18"/>
      <c r="J18" s="98"/>
      <c r="K18" s="15"/>
      <c r="L18" s="15"/>
      <c r="P18" s="98"/>
      <c r="Q18" s="15"/>
      <c r="R18" s="18"/>
      <c r="V18" s="98"/>
      <c r="W18" s="17"/>
      <c r="X18" s="15"/>
      <c r="AB18" s="98"/>
      <c r="AC18" s="15"/>
      <c r="AD18" s="18"/>
      <c r="AH18" s="98"/>
      <c r="AI18" s="18"/>
      <c r="AJ18" s="15"/>
      <c r="AM18" s="114"/>
    </row>
    <row r="19" spans="1:39" hidden="1" outlineLevel="1" x14ac:dyDescent="0.2">
      <c r="A19" t="s">
        <v>13</v>
      </c>
      <c r="B19" s="114"/>
      <c r="C19" s="23"/>
      <c r="D19" s="100">
        <v>20</v>
      </c>
      <c r="E19" s="100">
        <v>20</v>
      </c>
      <c r="F19" s="100">
        <v>20</v>
      </c>
      <c r="G19" s="100">
        <v>20</v>
      </c>
      <c r="H19" s="100">
        <v>20</v>
      </c>
      <c r="I19" s="100"/>
      <c r="J19" s="100">
        <f>D19</f>
        <v>20</v>
      </c>
      <c r="K19" s="100">
        <v>20</v>
      </c>
      <c r="L19" s="100">
        <v>20</v>
      </c>
      <c r="M19" s="100">
        <v>20</v>
      </c>
      <c r="N19" s="100">
        <v>20</v>
      </c>
      <c r="O19" s="100"/>
      <c r="P19" s="100">
        <f>J19</f>
        <v>20</v>
      </c>
      <c r="Q19" s="100">
        <v>20</v>
      </c>
      <c r="R19" s="100">
        <v>20</v>
      </c>
      <c r="S19" s="100">
        <v>20</v>
      </c>
      <c r="T19" s="100">
        <v>20</v>
      </c>
      <c r="U19" s="100"/>
      <c r="V19" s="100">
        <f>P19</f>
        <v>20</v>
      </c>
      <c r="W19" s="100">
        <v>20</v>
      </c>
      <c r="X19" s="100">
        <v>20</v>
      </c>
      <c r="Y19" s="100">
        <v>20</v>
      </c>
      <c r="Z19" s="100">
        <v>20</v>
      </c>
      <c r="AA19" s="100"/>
      <c r="AB19" s="100">
        <f>V19</f>
        <v>20</v>
      </c>
      <c r="AC19" s="100">
        <v>20</v>
      </c>
      <c r="AD19" s="100">
        <v>20</v>
      </c>
      <c r="AE19" s="100">
        <v>20</v>
      </c>
      <c r="AF19" s="100">
        <v>20</v>
      </c>
      <c r="AG19" s="100"/>
      <c r="AH19" s="100">
        <f>AB19</f>
        <v>20</v>
      </c>
      <c r="AI19" s="100">
        <v>20</v>
      </c>
      <c r="AJ19" s="100">
        <v>20</v>
      </c>
      <c r="AK19" s="100">
        <v>20</v>
      </c>
      <c r="AL19" s="100">
        <v>20</v>
      </c>
      <c r="AM19" s="114"/>
    </row>
    <row r="20" spans="1:39" hidden="1" outlineLevel="1" x14ac:dyDescent="0.2">
      <c r="A20" t="s">
        <v>14</v>
      </c>
      <c r="B20" s="114"/>
      <c r="C20" s="23"/>
      <c r="D20" s="100">
        <v>4</v>
      </c>
      <c r="E20" s="100">
        <v>4</v>
      </c>
      <c r="F20" s="100">
        <v>4</v>
      </c>
      <c r="G20" s="100">
        <v>4</v>
      </c>
      <c r="H20" s="100">
        <v>4</v>
      </c>
      <c r="I20" s="100"/>
      <c r="J20" s="100">
        <v>4</v>
      </c>
      <c r="K20" s="100">
        <v>4</v>
      </c>
      <c r="L20" s="100">
        <v>4</v>
      </c>
      <c r="M20" s="100">
        <v>4</v>
      </c>
      <c r="N20" s="100">
        <v>4</v>
      </c>
      <c r="O20" s="100"/>
      <c r="P20" s="100">
        <v>4</v>
      </c>
      <c r="Q20" s="100">
        <v>4</v>
      </c>
      <c r="R20" s="100">
        <v>4</v>
      </c>
      <c r="S20" s="100">
        <v>4</v>
      </c>
      <c r="T20" s="100">
        <v>4</v>
      </c>
      <c r="U20" s="100"/>
      <c r="V20" s="100">
        <v>4</v>
      </c>
      <c r="W20" s="100">
        <v>4</v>
      </c>
      <c r="X20" s="100">
        <v>4</v>
      </c>
      <c r="Y20" s="100">
        <v>4</v>
      </c>
      <c r="Z20" s="100">
        <v>4</v>
      </c>
      <c r="AA20" s="100"/>
      <c r="AB20" s="100">
        <v>4</v>
      </c>
      <c r="AC20" s="100">
        <v>4</v>
      </c>
      <c r="AD20" s="100">
        <v>4</v>
      </c>
      <c r="AE20" s="100">
        <v>4</v>
      </c>
      <c r="AF20" s="100">
        <v>4</v>
      </c>
      <c r="AG20" s="100"/>
      <c r="AH20" s="100">
        <v>4</v>
      </c>
      <c r="AI20" s="100">
        <v>4</v>
      </c>
      <c r="AJ20" s="100">
        <v>4</v>
      </c>
      <c r="AK20" s="100">
        <v>4</v>
      </c>
      <c r="AL20" s="100">
        <v>4</v>
      </c>
      <c r="AM20" s="114"/>
    </row>
    <row r="21" spans="1:39" hidden="1" outlineLevel="1" x14ac:dyDescent="0.2">
      <c r="A21" t="s">
        <v>15</v>
      </c>
      <c r="B21" s="114"/>
      <c r="C21" s="23"/>
      <c r="D21" s="100">
        <v>8</v>
      </c>
      <c r="E21" s="100">
        <v>8</v>
      </c>
      <c r="F21" s="100">
        <v>8</v>
      </c>
      <c r="G21" s="100">
        <v>8</v>
      </c>
      <c r="H21" s="100">
        <v>8</v>
      </c>
      <c r="I21" s="100"/>
      <c r="J21" s="100">
        <v>8</v>
      </c>
      <c r="K21" s="100">
        <v>8</v>
      </c>
      <c r="L21" s="100">
        <v>8</v>
      </c>
      <c r="M21" s="100">
        <v>8</v>
      </c>
      <c r="N21" s="100">
        <v>8</v>
      </c>
      <c r="O21" s="100"/>
      <c r="P21" s="100">
        <v>8</v>
      </c>
      <c r="Q21" s="100">
        <v>8</v>
      </c>
      <c r="R21" s="100">
        <v>8</v>
      </c>
      <c r="S21" s="100">
        <v>8</v>
      </c>
      <c r="T21" s="100">
        <v>8</v>
      </c>
      <c r="U21" s="100"/>
      <c r="V21" s="100">
        <v>8</v>
      </c>
      <c r="W21" s="100">
        <v>8</v>
      </c>
      <c r="X21" s="100">
        <v>8</v>
      </c>
      <c r="Y21" s="100">
        <v>8</v>
      </c>
      <c r="Z21" s="100">
        <v>8</v>
      </c>
      <c r="AA21" s="100"/>
      <c r="AB21" s="100">
        <v>8</v>
      </c>
      <c r="AC21" s="100">
        <v>8</v>
      </c>
      <c r="AD21" s="100">
        <v>8</v>
      </c>
      <c r="AE21" s="100">
        <v>8</v>
      </c>
      <c r="AF21" s="100">
        <v>8</v>
      </c>
      <c r="AG21" s="100"/>
      <c r="AH21" s="100">
        <v>8</v>
      </c>
      <c r="AI21" s="100">
        <v>8</v>
      </c>
      <c r="AJ21" s="100">
        <v>8</v>
      </c>
      <c r="AK21" s="100">
        <v>8</v>
      </c>
      <c r="AL21" s="100">
        <v>8</v>
      </c>
      <c r="AM21" s="114"/>
    </row>
    <row r="22" spans="1:39" hidden="1" outlineLevel="1" x14ac:dyDescent="0.2">
      <c r="A22" t="s">
        <v>16</v>
      </c>
      <c r="B22" s="114"/>
      <c r="C22" s="6"/>
      <c r="D22" s="106">
        <v>0.19600000000000001</v>
      </c>
      <c r="E22" s="106">
        <v>0.15</v>
      </c>
      <c r="F22" s="106">
        <v>0.15</v>
      </c>
      <c r="G22" s="106">
        <v>0.107</v>
      </c>
      <c r="H22" s="106">
        <v>0.25600000000000001</v>
      </c>
      <c r="I22" s="106"/>
      <c r="J22" s="106">
        <v>0.19600000000000001</v>
      </c>
      <c r="K22" s="106">
        <v>0.1554544767364745</v>
      </c>
      <c r="L22" s="106">
        <v>0.23132699382649249</v>
      </c>
      <c r="M22" s="106">
        <v>0.107</v>
      </c>
      <c r="N22" s="106">
        <v>0.25600000000000001</v>
      </c>
      <c r="O22" s="106"/>
      <c r="P22" s="106">
        <v>0.19600000000000001</v>
      </c>
      <c r="Q22" s="106">
        <v>0.1554544767364745</v>
      </c>
      <c r="R22" s="106">
        <v>0.23132699382649249</v>
      </c>
      <c r="S22" s="106">
        <v>0.107</v>
      </c>
      <c r="T22" s="106">
        <v>0.25600000000000001</v>
      </c>
      <c r="U22" s="106"/>
      <c r="V22" s="106">
        <v>0.19600000000000001</v>
      </c>
      <c r="W22" s="106">
        <v>0.1554544767364745</v>
      </c>
      <c r="X22" s="106">
        <v>0.23132699382649249</v>
      </c>
      <c r="Y22" s="106">
        <v>0.107</v>
      </c>
      <c r="Z22" s="106">
        <v>0.25600000000000001</v>
      </c>
      <c r="AA22" s="106"/>
      <c r="AB22" s="106">
        <v>0.19600000000000001</v>
      </c>
      <c r="AC22" s="106">
        <v>0.1554544767364745</v>
      </c>
      <c r="AD22" s="106">
        <v>0.23132699382649249</v>
      </c>
      <c r="AE22" s="106">
        <v>0.107</v>
      </c>
      <c r="AF22" s="106">
        <v>0.25600000000000001</v>
      </c>
      <c r="AG22" s="106"/>
      <c r="AH22" s="106">
        <v>0.19600000000000001</v>
      </c>
      <c r="AI22" s="106">
        <v>0.1554544767364745</v>
      </c>
      <c r="AJ22" s="106">
        <v>0.23132699382649249</v>
      </c>
      <c r="AK22" s="106">
        <v>0.107</v>
      </c>
      <c r="AL22" s="106">
        <v>0.25600000000000001</v>
      </c>
      <c r="AM22" s="114"/>
    </row>
    <row r="23" spans="1:39" hidden="1" outlineLevel="1" x14ac:dyDescent="0.2">
      <c r="A23" t="s">
        <v>17</v>
      </c>
      <c r="B23" s="114"/>
      <c r="C23" s="6"/>
      <c r="D23" s="103">
        <v>4.9327762599929281</v>
      </c>
      <c r="E23" s="103">
        <v>5.7113799058629979</v>
      </c>
      <c r="F23" s="103">
        <v>5.694427665921892</v>
      </c>
      <c r="G23" s="103">
        <v>5.57</v>
      </c>
      <c r="H23" s="103">
        <v>5.5431709824255915</v>
      </c>
      <c r="I23" s="103"/>
      <c r="J23" s="103">
        <f>D23</f>
        <v>4.9327762599929281</v>
      </c>
      <c r="K23" s="103">
        <v>5.7113799058629979</v>
      </c>
      <c r="L23" s="103">
        <v>5.694427665921892</v>
      </c>
      <c r="M23" s="103">
        <v>5.57</v>
      </c>
      <c r="N23" s="103">
        <v>5.6933588289891448</v>
      </c>
      <c r="O23" s="103"/>
      <c r="P23" s="103">
        <f>J23</f>
        <v>4.9327762599929281</v>
      </c>
      <c r="Q23" s="103">
        <v>5.7113799058629979</v>
      </c>
      <c r="R23" s="103">
        <v>5.694427665921892</v>
      </c>
      <c r="S23" s="103">
        <v>5.57</v>
      </c>
      <c r="T23" s="103">
        <v>5.9108720787552596</v>
      </c>
      <c r="U23" s="103"/>
      <c r="V23" s="103">
        <f>P23</f>
        <v>4.9327762599929281</v>
      </c>
      <c r="W23" s="103">
        <v>5.7113799058629979</v>
      </c>
      <c r="X23" s="103">
        <v>5.694427665921892</v>
      </c>
      <c r="Y23" s="103">
        <v>5.57</v>
      </c>
      <c r="Z23" s="103">
        <v>5.9949299947135151</v>
      </c>
      <c r="AA23" s="103"/>
      <c r="AB23" s="103">
        <f>V23</f>
        <v>4.9327762599929281</v>
      </c>
      <c r="AC23" s="103">
        <v>5.7113799058629979</v>
      </c>
      <c r="AD23" s="103">
        <v>5.694427665921892</v>
      </c>
      <c r="AE23" s="103">
        <v>5.57</v>
      </c>
      <c r="AF23" s="103">
        <v>5.6284786999588459</v>
      </c>
      <c r="AG23" s="103"/>
      <c r="AH23" s="103">
        <f t="shared" ref="AH23:AH27" si="1">AB23</f>
        <v>4.9327762599929281</v>
      </c>
      <c r="AI23" s="103">
        <v>5.7113799058629979</v>
      </c>
      <c r="AJ23" s="103">
        <v>5.694427665921892</v>
      </c>
      <c r="AK23" s="103">
        <v>5.57</v>
      </c>
      <c r="AL23" s="103">
        <v>5.4930720622964726</v>
      </c>
      <c r="AM23" s="114"/>
    </row>
    <row r="24" spans="1:39" hidden="1" outlineLevel="1" x14ac:dyDescent="0.2">
      <c r="A24" t="s">
        <v>18</v>
      </c>
      <c r="B24" s="114"/>
      <c r="C24" s="6"/>
      <c r="D24" s="103">
        <v>19.914599999314994</v>
      </c>
      <c r="E24" s="103">
        <v>23.057977956930479</v>
      </c>
      <c r="F24" s="103">
        <v>22.989538388678096</v>
      </c>
      <c r="G24" s="103">
        <v>22.486713738386623</v>
      </c>
      <c r="H24" s="103">
        <v>22.378885038457739</v>
      </c>
      <c r="I24" s="103"/>
      <c r="J24" s="103">
        <f>D24</f>
        <v>19.914599999314994</v>
      </c>
      <c r="K24" s="103">
        <v>23.057977956930479</v>
      </c>
      <c r="L24" s="103">
        <v>22.989538388678096</v>
      </c>
      <c r="M24" s="103">
        <v>22.486713738386623</v>
      </c>
      <c r="N24" s="103">
        <v>22.98522328114867</v>
      </c>
      <c r="O24" s="103"/>
      <c r="P24" s="103">
        <f>J24</f>
        <v>19.914599999314994</v>
      </c>
      <c r="Q24" s="103">
        <v>23.057977956930479</v>
      </c>
      <c r="R24" s="103">
        <v>22.989538388678096</v>
      </c>
      <c r="S24" s="103">
        <v>22.486713738386623</v>
      </c>
      <c r="T24" s="103">
        <v>23.863367582720837</v>
      </c>
      <c r="U24" s="103"/>
      <c r="V24" s="103">
        <f>P24</f>
        <v>19.914599999314994</v>
      </c>
      <c r="W24" s="103">
        <v>23.057977956930479</v>
      </c>
      <c r="X24" s="103">
        <v>22.989538388678096</v>
      </c>
      <c r="Y24" s="103">
        <v>22.486713738386623</v>
      </c>
      <c r="Z24" s="103">
        <v>24.202726127453836</v>
      </c>
      <c r="AA24" s="103"/>
      <c r="AB24" s="103">
        <f>V24</f>
        <v>19.914599999314994</v>
      </c>
      <c r="AC24" s="103">
        <v>23.057977956930479</v>
      </c>
      <c r="AD24" s="103">
        <v>22.989538388678096</v>
      </c>
      <c r="AE24" s="103">
        <v>22.486713738386623</v>
      </c>
      <c r="AF24" s="103">
        <v>22.723289281015404</v>
      </c>
      <c r="AG24" s="103"/>
      <c r="AH24" s="103">
        <f t="shared" si="1"/>
        <v>19.914599999314994</v>
      </c>
      <c r="AI24" s="103">
        <v>23.057977956930479</v>
      </c>
      <c r="AJ24" s="103">
        <v>22.989538388678096</v>
      </c>
      <c r="AK24" s="103">
        <v>22.486713738386623</v>
      </c>
      <c r="AL24" s="103">
        <v>22.176625721962719</v>
      </c>
      <c r="AM24" s="114"/>
    </row>
    <row r="25" spans="1:39" hidden="1" outlineLevel="1" x14ac:dyDescent="0.2">
      <c r="A25" t="s">
        <v>19</v>
      </c>
      <c r="B25" s="114"/>
      <c r="C25" s="6"/>
      <c r="D25" s="103">
        <v>171.13603414045488</v>
      </c>
      <c r="E25" s="103">
        <v>198.14863984126438</v>
      </c>
      <c r="F25" s="103">
        <v>197.56050468969713</v>
      </c>
      <c r="G25" s="103">
        <v>193.24</v>
      </c>
      <c r="H25" s="103">
        <v>192.31285760691003</v>
      </c>
      <c r="I25" s="103"/>
      <c r="J25" s="103">
        <f>D25</f>
        <v>171.13603414045488</v>
      </c>
      <c r="K25" s="103">
        <v>198.14863984126438</v>
      </c>
      <c r="L25" s="103">
        <v>197.56050468969713</v>
      </c>
      <c r="M25" s="103">
        <v>193.24</v>
      </c>
      <c r="N25" s="103">
        <v>197.52342283068498</v>
      </c>
      <c r="O25" s="103"/>
      <c r="P25" s="103">
        <f>J25</f>
        <v>171.13603414045488</v>
      </c>
      <c r="Q25" s="103">
        <v>198.14863984126438</v>
      </c>
      <c r="R25" s="103">
        <v>197.56050468969713</v>
      </c>
      <c r="S25" s="103">
        <v>193.24</v>
      </c>
      <c r="T25" s="103">
        <v>205.06975231655315</v>
      </c>
      <c r="U25" s="103"/>
      <c r="V25" s="103">
        <f>P25</f>
        <v>171.13603414045488</v>
      </c>
      <c r="W25" s="103">
        <v>198.14863984126438</v>
      </c>
      <c r="X25" s="103">
        <v>197.56050468969713</v>
      </c>
      <c r="Y25" s="103">
        <v>193.24</v>
      </c>
      <c r="Z25" s="103">
        <v>207.9860285912099</v>
      </c>
      <c r="AA25" s="103"/>
      <c r="AB25" s="103">
        <f>V25</f>
        <v>171.13603414045488</v>
      </c>
      <c r="AC25" s="103">
        <v>198.14863984126438</v>
      </c>
      <c r="AD25" s="103">
        <v>197.56050468969713</v>
      </c>
      <c r="AE25" s="103">
        <v>193.24</v>
      </c>
      <c r="AF25" s="103">
        <v>195.27249406531212</v>
      </c>
      <c r="AG25" s="103"/>
      <c r="AH25" s="103">
        <f t="shared" si="1"/>
        <v>171.13603414045488</v>
      </c>
      <c r="AI25" s="103">
        <v>198.14863984126438</v>
      </c>
      <c r="AJ25" s="103">
        <v>197.56050468969713</v>
      </c>
      <c r="AK25" s="103">
        <v>193.24</v>
      </c>
      <c r="AL25" s="103">
        <v>190.57474299280244</v>
      </c>
      <c r="AM25" s="114"/>
    </row>
    <row r="26" spans="1:39" hidden="1" outlineLevel="1" x14ac:dyDescent="0.2">
      <c r="A26" t="s">
        <v>20</v>
      </c>
      <c r="B26" s="114"/>
      <c r="C26" s="6"/>
      <c r="D26" s="103">
        <v>1.0793821137840105</v>
      </c>
      <c r="E26" s="103">
        <v>1.2497549028146602</v>
      </c>
      <c r="F26" s="103">
        <v>1.246045441120764</v>
      </c>
      <c r="G26" s="103">
        <v>1.2187920725412804</v>
      </c>
      <c r="H26" s="103">
        <v>1.2129476985614012</v>
      </c>
      <c r="I26" s="103"/>
      <c r="J26" s="103">
        <f>D26</f>
        <v>1.0793821137840105</v>
      </c>
      <c r="K26" s="103">
        <v>1.2497549028146602</v>
      </c>
      <c r="L26" s="103">
        <v>1.246045441120764</v>
      </c>
      <c r="M26" s="103">
        <v>1.2187920725412804</v>
      </c>
      <c r="N26" s="103">
        <v>1.2458115599538637</v>
      </c>
      <c r="O26" s="103"/>
      <c r="P26" s="103">
        <f>J26</f>
        <v>1.0793821137840105</v>
      </c>
      <c r="Q26" s="103">
        <v>1.2497549028146602</v>
      </c>
      <c r="R26" s="103">
        <v>1.246045441120764</v>
      </c>
      <c r="S26" s="103">
        <v>1.2187920725412804</v>
      </c>
      <c r="T26" s="103">
        <v>1.2934074570580465</v>
      </c>
      <c r="U26" s="103"/>
      <c r="V26" s="103">
        <f>P26</f>
        <v>1.0793821137840105</v>
      </c>
      <c r="W26" s="103">
        <v>1.2497549028146602</v>
      </c>
      <c r="X26" s="103">
        <v>1.246045441120764</v>
      </c>
      <c r="Y26" s="103">
        <v>1.2187920725412804</v>
      </c>
      <c r="Z26" s="103">
        <v>1.3118008741167457</v>
      </c>
      <c r="AA26" s="103"/>
      <c r="AB26" s="103">
        <f>V26</f>
        <v>1.0793821137840105</v>
      </c>
      <c r="AC26" s="103">
        <v>1.2497549028146602</v>
      </c>
      <c r="AD26" s="103">
        <v>1.246045441120764</v>
      </c>
      <c r="AE26" s="103">
        <v>1.2187920725412804</v>
      </c>
      <c r="AF26" s="103">
        <v>1.231614595176993</v>
      </c>
      <c r="AG26" s="103"/>
      <c r="AH26" s="103">
        <f t="shared" si="1"/>
        <v>1.0793821137840105</v>
      </c>
      <c r="AI26" s="103">
        <v>1.2497549028146602</v>
      </c>
      <c r="AJ26" s="103">
        <v>1.246045441120764</v>
      </c>
      <c r="AK26" s="103">
        <v>1.2187920725412804</v>
      </c>
      <c r="AL26" s="103">
        <v>1.2019851339817254</v>
      </c>
      <c r="AM26" s="114"/>
    </row>
    <row r="27" spans="1:39" hidden="1" outlineLevel="1" x14ac:dyDescent="0.2">
      <c r="A27" t="s">
        <v>21</v>
      </c>
      <c r="B27" s="114"/>
      <c r="C27" s="6"/>
      <c r="D27" s="103">
        <v>10.793821137840105</v>
      </c>
      <c r="E27" s="103">
        <v>12.497549028146603</v>
      </c>
      <c r="F27" s="103">
        <v>12.460454411207639</v>
      </c>
      <c r="G27" s="103">
        <v>12.187920725412805</v>
      </c>
      <c r="H27" s="103">
        <v>12.12947698561401</v>
      </c>
      <c r="I27" s="103"/>
      <c r="J27" s="103">
        <f>D27</f>
        <v>10.793821137840105</v>
      </c>
      <c r="K27" s="103">
        <v>12.497549028146603</v>
      </c>
      <c r="L27" s="103">
        <v>12.460454411207639</v>
      </c>
      <c r="M27" s="103">
        <v>12.187920725412805</v>
      </c>
      <c r="N27" s="103">
        <v>12.458115599538637</v>
      </c>
      <c r="O27" s="103"/>
      <c r="P27" s="103">
        <f>J27</f>
        <v>10.793821137840105</v>
      </c>
      <c r="Q27" s="103">
        <v>12.497549028146603</v>
      </c>
      <c r="R27" s="103">
        <v>12.460454411207639</v>
      </c>
      <c r="S27" s="103">
        <v>12.187920725412805</v>
      </c>
      <c r="T27" s="103">
        <v>12.934074570580464</v>
      </c>
      <c r="U27" s="103"/>
      <c r="V27" s="103">
        <f>P27</f>
        <v>10.793821137840105</v>
      </c>
      <c r="W27" s="103">
        <v>12.497549028146603</v>
      </c>
      <c r="X27" s="103">
        <v>12.460454411207639</v>
      </c>
      <c r="Y27" s="103">
        <v>12.187920725412805</v>
      </c>
      <c r="Z27" s="103">
        <v>13.118008741167456</v>
      </c>
      <c r="AA27" s="103"/>
      <c r="AB27" s="103">
        <f>V27</f>
        <v>10.793821137840105</v>
      </c>
      <c r="AC27" s="103">
        <v>12.497549028146603</v>
      </c>
      <c r="AD27" s="103">
        <v>12.460454411207639</v>
      </c>
      <c r="AE27" s="103">
        <v>12.187920725412805</v>
      </c>
      <c r="AF27" s="103">
        <v>12.316145951769927</v>
      </c>
      <c r="AG27" s="103"/>
      <c r="AH27" s="103">
        <f t="shared" si="1"/>
        <v>10.793821137840105</v>
      </c>
      <c r="AI27" s="103">
        <v>12.497549028146603</v>
      </c>
      <c r="AJ27" s="103">
        <v>12.460454411207639</v>
      </c>
      <c r="AK27" s="103">
        <v>12.187920725412805</v>
      </c>
      <c r="AL27" s="103">
        <v>12.019851339817251</v>
      </c>
      <c r="AM27" s="114"/>
    </row>
    <row r="28" spans="1:39" hidden="1" outlineLevel="1" x14ac:dyDescent="0.2">
      <c r="A28" t="s">
        <v>22</v>
      </c>
      <c r="B28" s="114"/>
      <c r="C28" s="6"/>
      <c r="D28" s="105">
        <v>2</v>
      </c>
      <c r="E28" s="105">
        <v>2</v>
      </c>
      <c r="F28" s="105">
        <v>2</v>
      </c>
      <c r="G28" s="105">
        <v>2</v>
      </c>
      <c r="H28" s="105">
        <v>2</v>
      </c>
      <c r="I28" s="105"/>
      <c r="J28" s="105">
        <v>2</v>
      </c>
      <c r="K28" s="105">
        <v>2</v>
      </c>
      <c r="L28" s="105">
        <v>2</v>
      </c>
      <c r="M28" s="105">
        <v>2</v>
      </c>
      <c r="N28" s="105">
        <v>2</v>
      </c>
      <c r="O28" s="105"/>
      <c r="P28" s="105">
        <v>2</v>
      </c>
      <c r="Q28" s="105">
        <v>2</v>
      </c>
      <c r="R28" s="105">
        <v>2</v>
      </c>
      <c r="S28" s="105">
        <v>2</v>
      </c>
      <c r="T28" s="105">
        <v>2</v>
      </c>
      <c r="U28" s="105"/>
      <c r="V28" s="105">
        <v>2</v>
      </c>
      <c r="W28" s="105">
        <v>2</v>
      </c>
      <c r="X28" s="105">
        <v>2</v>
      </c>
      <c r="Y28" s="105">
        <v>2</v>
      </c>
      <c r="Z28" s="105">
        <v>2</v>
      </c>
      <c r="AA28" s="105"/>
      <c r="AB28" s="105">
        <v>2</v>
      </c>
      <c r="AC28" s="105">
        <v>2</v>
      </c>
      <c r="AD28" s="105">
        <v>2</v>
      </c>
      <c r="AE28" s="105">
        <v>2</v>
      </c>
      <c r="AF28" s="105">
        <v>2</v>
      </c>
      <c r="AG28" s="105"/>
      <c r="AH28" s="105">
        <v>2</v>
      </c>
      <c r="AI28" s="105">
        <v>2</v>
      </c>
      <c r="AJ28" s="105">
        <v>2</v>
      </c>
      <c r="AK28" s="105">
        <v>2</v>
      </c>
      <c r="AL28" s="105">
        <v>2</v>
      </c>
      <c r="AM28" s="114"/>
    </row>
    <row r="29" spans="1:39" hidden="1" outlineLevel="1" x14ac:dyDescent="0.2">
      <c r="A29" t="s">
        <v>84</v>
      </c>
      <c r="B29" s="114"/>
      <c r="C29" s="6"/>
      <c r="D29" s="105"/>
      <c r="E29" s="105"/>
      <c r="F29" s="105"/>
      <c r="G29" s="105"/>
      <c r="H29" s="105">
        <v>1</v>
      </c>
      <c r="I29" s="105"/>
      <c r="J29" s="105"/>
      <c r="K29" s="105"/>
      <c r="L29" s="105"/>
      <c r="M29" s="105"/>
      <c r="N29" s="105">
        <v>1</v>
      </c>
      <c r="O29" s="105"/>
      <c r="P29" s="105"/>
      <c r="Q29" s="105"/>
      <c r="R29" s="105"/>
      <c r="S29" s="105"/>
      <c r="T29" s="105">
        <v>1</v>
      </c>
      <c r="U29" s="105"/>
      <c r="V29" s="105"/>
      <c r="W29" s="105"/>
      <c r="X29" s="105"/>
      <c r="Y29" s="105"/>
      <c r="Z29" s="105">
        <v>1</v>
      </c>
      <c r="AA29" s="105"/>
      <c r="AB29" s="105"/>
      <c r="AC29" s="105"/>
      <c r="AD29" s="105"/>
      <c r="AE29" s="105"/>
      <c r="AF29" s="105">
        <v>1</v>
      </c>
      <c r="AG29" s="105"/>
      <c r="AH29" s="105"/>
      <c r="AI29" s="105"/>
      <c r="AJ29" s="105"/>
      <c r="AK29" s="105"/>
      <c r="AL29" s="105">
        <v>1</v>
      </c>
      <c r="AM29" s="114"/>
    </row>
    <row r="30" spans="1:39" hidden="1" outlineLevel="1" x14ac:dyDescent="0.2">
      <c r="A30" t="s">
        <v>23</v>
      </c>
      <c r="B30" s="114"/>
      <c r="C30" s="6"/>
      <c r="D30" s="105">
        <v>90</v>
      </c>
      <c r="E30" s="105">
        <v>86.4</v>
      </c>
      <c r="F30" s="105">
        <v>86.4</v>
      </c>
      <c r="G30" s="105">
        <v>85</v>
      </c>
      <c r="H30" s="105">
        <v>65</v>
      </c>
      <c r="I30" s="105"/>
      <c r="J30" s="105">
        <v>58.073692931088615</v>
      </c>
      <c r="K30" s="105">
        <v>86.4</v>
      </c>
      <c r="L30" s="105">
        <v>86.4</v>
      </c>
      <c r="M30" s="105">
        <v>85</v>
      </c>
      <c r="N30" s="105">
        <v>65</v>
      </c>
      <c r="O30" s="105"/>
      <c r="P30" s="105">
        <v>54.832924059452942</v>
      </c>
      <c r="Q30" s="105">
        <v>86.4</v>
      </c>
      <c r="R30" s="105">
        <v>86.4</v>
      </c>
      <c r="S30" s="105">
        <v>85</v>
      </c>
      <c r="T30" s="105">
        <v>65</v>
      </c>
      <c r="U30" s="105"/>
      <c r="V30" s="105">
        <v>51.820638183917453</v>
      </c>
      <c r="W30" s="105">
        <v>86.4</v>
      </c>
      <c r="X30" s="105">
        <v>86.4</v>
      </c>
      <c r="Y30" s="105">
        <v>85</v>
      </c>
      <c r="Z30" s="105">
        <v>65</v>
      </c>
      <c r="AA30" s="105"/>
      <c r="AB30" s="105">
        <v>48.71124273255284</v>
      </c>
      <c r="AC30" s="105">
        <v>86.4</v>
      </c>
      <c r="AD30" s="105">
        <v>86.4</v>
      </c>
      <c r="AE30" s="105">
        <v>85</v>
      </c>
      <c r="AF30" s="105">
        <v>65</v>
      </c>
      <c r="AG30" s="105"/>
      <c r="AH30" s="105">
        <v>45.511079210800879</v>
      </c>
      <c r="AI30" s="105">
        <v>86.4</v>
      </c>
      <c r="AJ30" s="105">
        <v>86.4</v>
      </c>
      <c r="AK30" s="105">
        <v>85</v>
      </c>
      <c r="AL30" s="105">
        <v>65</v>
      </c>
      <c r="AM30" s="114"/>
    </row>
    <row r="31" spans="1:39" hidden="1" outlineLevel="1" x14ac:dyDescent="0.2">
      <c r="A31" t="s">
        <v>24</v>
      </c>
      <c r="B31" s="114"/>
      <c r="C31" s="6"/>
      <c r="D31" s="105">
        <v>75</v>
      </c>
      <c r="E31" s="105">
        <v>72</v>
      </c>
      <c r="F31" s="105"/>
      <c r="G31" s="105">
        <v>70</v>
      </c>
      <c r="H31" s="105">
        <v>55</v>
      </c>
      <c r="I31" s="105"/>
      <c r="J31" s="105">
        <v>49.75879283738697</v>
      </c>
      <c r="K31" s="105">
        <v>72</v>
      </c>
      <c r="L31" s="105"/>
      <c r="M31" s="105">
        <v>70</v>
      </c>
      <c r="N31" s="105">
        <v>55</v>
      </c>
      <c r="O31" s="105"/>
      <c r="P31" s="105">
        <v>49.832924059452942</v>
      </c>
      <c r="Q31" s="105">
        <v>72</v>
      </c>
      <c r="R31" s="105"/>
      <c r="S31" s="105">
        <v>70</v>
      </c>
      <c r="T31" s="105">
        <v>55</v>
      </c>
      <c r="U31" s="105"/>
      <c r="V31" s="105">
        <v>46.820638183917453</v>
      </c>
      <c r="W31" s="105">
        <v>72</v>
      </c>
      <c r="X31" s="105"/>
      <c r="Y31" s="105">
        <v>70</v>
      </c>
      <c r="Z31" s="105">
        <v>55</v>
      </c>
      <c r="AA31" s="105"/>
      <c r="AB31" s="105">
        <v>43.711242732552847</v>
      </c>
      <c r="AC31" s="105">
        <v>72</v>
      </c>
      <c r="AD31" s="105"/>
      <c r="AE31" s="105">
        <v>70</v>
      </c>
      <c r="AF31" s="105">
        <v>55</v>
      </c>
      <c r="AG31" s="105"/>
      <c r="AH31" s="105">
        <v>40.511079210800879</v>
      </c>
      <c r="AI31" s="105">
        <v>72</v>
      </c>
      <c r="AJ31" s="105"/>
      <c r="AK31" s="105">
        <v>70</v>
      </c>
      <c r="AL31" s="105">
        <v>55</v>
      </c>
      <c r="AM31" s="114"/>
    </row>
    <row r="32" spans="1:39" hidden="1" outlineLevel="1" x14ac:dyDescent="0.2">
      <c r="A32" t="s">
        <v>66</v>
      </c>
      <c r="B32" s="114"/>
      <c r="C32" s="6"/>
      <c r="D32" s="105"/>
      <c r="E32" s="105">
        <v>60</v>
      </c>
      <c r="F32" s="105"/>
      <c r="G32" s="105">
        <v>50</v>
      </c>
      <c r="H32" s="105"/>
      <c r="I32" s="105"/>
      <c r="J32" s="105"/>
      <c r="K32" s="105">
        <v>60</v>
      </c>
      <c r="L32" s="105"/>
      <c r="M32" s="105">
        <v>50</v>
      </c>
      <c r="N32" s="105"/>
      <c r="O32" s="105"/>
      <c r="P32" s="105"/>
      <c r="Q32" s="105">
        <v>60</v>
      </c>
      <c r="R32" s="105"/>
      <c r="S32" s="105">
        <v>50</v>
      </c>
      <c r="T32" s="105"/>
      <c r="U32" s="105"/>
      <c r="V32" s="105"/>
      <c r="W32" s="105">
        <v>60</v>
      </c>
      <c r="X32" s="105"/>
      <c r="Y32" s="105">
        <v>50</v>
      </c>
      <c r="Z32" s="105"/>
      <c r="AA32" s="105"/>
      <c r="AB32" s="105"/>
      <c r="AC32" s="105">
        <v>60</v>
      </c>
      <c r="AD32" s="105"/>
      <c r="AE32" s="105">
        <v>50</v>
      </c>
      <c r="AF32" s="105"/>
      <c r="AG32" s="105"/>
      <c r="AH32" s="105"/>
      <c r="AI32" s="105">
        <v>60</v>
      </c>
      <c r="AJ32" s="105"/>
      <c r="AK32" s="105">
        <v>50</v>
      </c>
      <c r="AL32" s="105"/>
      <c r="AM32" s="114"/>
    </row>
    <row r="33" spans="1:39" hidden="1" outlineLevel="1" x14ac:dyDescent="0.2">
      <c r="A33" t="s">
        <v>25</v>
      </c>
      <c r="B33" s="114"/>
      <c r="C33" s="6"/>
      <c r="D33" s="105">
        <v>30</v>
      </c>
      <c r="E33" s="105">
        <v>28.8</v>
      </c>
      <c r="F33" s="105">
        <v>28.8</v>
      </c>
      <c r="G33" s="105">
        <v>20</v>
      </c>
      <c r="H33" s="105">
        <v>10</v>
      </c>
      <c r="I33" s="105"/>
      <c r="J33" s="105">
        <v>43.339973865962165</v>
      </c>
      <c r="K33" s="105">
        <v>28.8</v>
      </c>
      <c r="L33" s="105">
        <v>28.8</v>
      </c>
      <c r="M33" s="105">
        <v>20</v>
      </c>
      <c r="N33" s="105">
        <v>10</v>
      </c>
      <c r="O33" s="105"/>
      <c r="P33" s="105">
        <v>43.683425114662157</v>
      </c>
      <c r="Q33" s="105">
        <v>28.8</v>
      </c>
      <c r="R33" s="105">
        <v>28.8</v>
      </c>
      <c r="S33" s="105">
        <v>20</v>
      </c>
      <c r="T33" s="105">
        <v>10</v>
      </c>
      <c r="U33" s="105"/>
      <c r="V33" s="105">
        <v>33.692900591080132</v>
      </c>
      <c r="W33" s="105">
        <v>28.8</v>
      </c>
      <c r="X33" s="105">
        <v>28.8</v>
      </c>
      <c r="Y33" s="105">
        <v>20</v>
      </c>
      <c r="Z33" s="105">
        <v>10</v>
      </c>
      <c r="AA33" s="105"/>
      <c r="AB33" s="105">
        <v>32.952403078059533</v>
      </c>
      <c r="AC33" s="105">
        <v>28.8</v>
      </c>
      <c r="AD33" s="105">
        <v>28.8</v>
      </c>
      <c r="AE33" s="105">
        <v>20</v>
      </c>
      <c r="AF33" s="105">
        <v>10</v>
      </c>
      <c r="AG33" s="105"/>
      <c r="AH33" s="105">
        <v>32.942232684406129</v>
      </c>
      <c r="AI33" s="105">
        <v>28.8</v>
      </c>
      <c r="AJ33" s="105">
        <v>28.8</v>
      </c>
      <c r="AK33" s="105">
        <v>20</v>
      </c>
      <c r="AL33" s="105">
        <v>10</v>
      </c>
      <c r="AM33" s="114"/>
    </row>
    <row r="34" spans="1:39" hidden="1" outlineLevel="1" x14ac:dyDescent="0.2">
      <c r="A34" t="s">
        <v>26</v>
      </c>
      <c r="B34" s="114"/>
      <c r="C34" s="6"/>
      <c r="D34" s="105">
        <v>25</v>
      </c>
      <c r="E34" s="105">
        <v>24</v>
      </c>
      <c r="F34" s="105"/>
      <c r="G34" s="105">
        <v>15</v>
      </c>
      <c r="H34" s="105">
        <v>9</v>
      </c>
      <c r="I34" s="105"/>
      <c r="J34" s="105">
        <v>33.396694425978197</v>
      </c>
      <c r="K34" s="105">
        <v>24</v>
      </c>
      <c r="L34" s="105"/>
      <c r="M34" s="105">
        <v>15</v>
      </c>
      <c r="N34" s="105">
        <v>9</v>
      </c>
      <c r="O34" s="105"/>
      <c r="P34" s="105">
        <v>33</v>
      </c>
      <c r="Q34" s="105">
        <v>24</v>
      </c>
      <c r="R34" s="105"/>
      <c r="S34" s="105">
        <v>15</v>
      </c>
      <c r="T34" s="105">
        <v>9</v>
      </c>
      <c r="U34" s="105"/>
      <c r="V34" s="105">
        <v>33</v>
      </c>
      <c r="W34" s="105">
        <v>24</v>
      </c>
      <c r="X34" s="105"/>
      <c r="Y34" s="105">
        <v>15</v>
      </c>
      <c r="Z34" s="105">
        <v>9</v>
      </c>
      <c r="AA34" s="105"/>
      <c r="AB34" s="105">
        <v>27.676595363921145</v>
      </c>
      <c r="AC34" s="105">
        <v>24</v>
      </c>
      <c r="AD34" s="105"/>
      <c r="AE34" s="105">
        <v>15</v>
      </c>
      <c r="AF34" s="105">
        <v>9</v>
      </c>
      <c r="AG34" s="105"/>
      <c r="AH34" s="105">
        <v>27.676367329304735</v>
      </c>
      <c r="AI34" s="105">
        <v>24</v>
      </c>
      <c r="AJ34" s="105"/>
      <c r="AK34" s="105">
        <v>15</v>
      </c>
      <c r="AL34" s="105">
        <v>9</v>
      </c>
      <c r="AM34" s="114"/>
    </row>
    <row r="35" spans="1:39" hidden="1" outlineLevel="1" x14ac:dyDescent="0.2">
      <c r="A35" t="s">
        <v>67</v>
      </c>
      <c r="B35" s="114"/>
      <c r="C35" s="6"/>
      <c r="D35" s="105"/>
      <c r="E35" s="105">
        <v>19.2</v>
      </c>
      <c r="F35" s="105"/>
      <c r="G35" s="105">
        <v>10</v>
      </c>
      <c r="H35" s="105"/>
      <c r="I35" s="105"/>
      <c r="J35" s="105"/>
      <c r="K35" s="105">
        <v>19.2</v>
      </c>
      <c r="L35" s="105"/>
      <c r="M35" s="105">
        <v>10</v>
      </c>
      <c r="N35" s="105"/>
      <c r="O35" s="105"/>
      <c r="P35" s="105"/>
      <c r="Q35" s="105">
        <v>19.2</v>
      </c>
      <c r="R35" s="105"/>
      <c r="S35" s="105">
        <v>10</v>
      </c>
      <c r="T35" s="105"/>
      <c r="U35" s="105"/>
      <c r="V35" s="105"/>
      <c r="W35" s="105">
        <v>19.2</v>
      </c>
      <c r="X35" s="105"/>
      <c r="Y35" s="105">
        <v>10</v>
      </c>
      <c r="Z35" s="105"/>
      <c r="AA35" s="105"/>
      <c r="AB35" s="105"/>
      <c r="AC35" s="105">
        <v>19.2</v>
      </c>
      <c r="AD35" s="105"/>
      <c r="AE35" s="105">
        <v>10</v>
      </c>
      <c r="AF35" s="105"/>
      <c r="AG35" s="105"/>
      <c r="AH35" s="105"/>
      <c r="AI35" s="105">
        <v>19.2</v>
      </c>
      <c r="AJ35" s="105"/>
      <c r="AK35" s="105">
        <v>10</v>
      </c>
      <c r="AL35" s="105"/>
      <c r="AM35" s="114"/>
    </row>
    <row r="36" spans="1:39" hidden="1" outlineLevel="1" x14ac:dyDescent="0.2">
      <c r="A36" t="s">
        <v>27</v>
      </c>
      <c r="B36" s="114"/>
      <c r="C36" s="6"/>
      <c r="D36" s="29">
        <v>0.6</v>
      </c>
      <c r="E36" s="29">
        <v>0.6</v>
      </c>
      <c r="F36" s="29">
        <v>0.6</v>
      </c>
      <c r="G36" s="29">
        <v>0.6</v>
      </c>
      <c r="H36" s="29">
        <v>0.6</v>
      </c>
      <c r="I36" s="29"/>
      <c r="J36" s="29">
        <v>0.6</v>
      </c>
      <c r="K36" s="29">
        <v>0.6</v>
      </c>
      <c r="L36" s="29">
        <v>0.6</v>
      </c>
      <c r="M36" s="29">
        <v>0.6</v>
      </c>
      <c r="N36" s="29">
        <v>0.6</v>
      </c>
      <c r="O36" s="29"/>
      <c r="P36" s="29">
        <v>0.6</v>
      </c>
      <c r="Q36" s="29">
        <v>0.6</v>
      </c>
      <c r="R36" s="29">
        <v>0.6</v>
      </c>
      <c r="S36" s="29">
        <v>0.6</v>
      </c>
      <c r="T36" s="29">
        <v>0.6</v>
      </c>
      <c r="U36" s="29"/>
      <c r="V36" s="29">
        <v>0.6</v>
      </c>
      <c r="W36" s="29">
        <v>0.6</v>
      </c>
      <c r="X36" s="29">
        <v>0.6</v>
      </c>
      <c r="Y36" s="29">
        <v>0.6</v>
      </c>
      <c r="Z36" s="29">
        <v>0.6</v>
      </c>
      <c r="AA36" s="29"/>
      <c r="AB36" s="29">
        <v>0.6</v>
      </c>
      <c r="AC36" s="29">
        <v>0.6</v>
      </c>
      <c r="AD36" s="29">
        <v>0.6</v>
      </c>
      <c r="AE36" s="29">
        <v>0.6</v>
      </c>
      <c r="AF36" s="29">
        <v>0.6</v>
      </c>
      <c r="AG36" s="29"/>
      <c r="AH36" s="29">
        <v>0.6</v>
      </c>
      <c r="AI36" s="29">
        <v>0.6</v>
      </c>
      <c r="AJ36" s="29">
        <v>0.6</v>
      </c>
      <c r="AK36" s="29">
        <v>0.6</v>
      </c>
      <c r="AL36" s="29">
        <v>0.6</v>
      </c>
      <c r="AM36" s="114"/>
    </row>
    <row r="37" spans="1:39" hidden="1" outlineLevel="1" x14ac:dyDescent="0.2">
      <c r="A37" t="s">
        <v>28</v>
      </c>
      <c r="B37" s="114"/>
      <c r="C37" s="6"/>
      <c r="D37" s="29">
        <v>0.5</v>
      </c>
      <c r="E37" s="29">
        <v>0.5</v>
      </c>
      <c r="F37" s="29">
        <v>0.5</v>
      </c>
      <c r="G37" s="29">
        <v>0.5</v>
      </c>
      <c r="H37" s="29">
        <v>0.5</v>
      </c>
      <c r="I37" s="29"/>
      <c r="J37" s="29">
        <v>0.5</v>
      </c>
      <c r="K37" s="29">
        <v>0.5</v>
      </c>
      <c r="L37" s="29">
        <v>0.5</v>
      </c>
      <c r="M37" s="29">
        <v>0.5</v>
      </c>
      <c r="N37" s="29">
        <v>0.5</v>
      </c>
      <c r="O37" s="29"/>
      <c r="P37" s="29">
        <v>0.5</v>
      </c>
      <c r="Q37" s="29">
        <v>0.5</v>
      </c>
      <c r="R37" s="29">
        <v>0.5</v>
      </c>
      <c r="S37" s="29">
        <v>0.5</v>
      </c>
      <c r="T37" s="29">
        <v>0.5</v>
      </c>
      <c r="U37" s="29"/>
      <c r="V37" s="29">
        <v>0.5</v>
      </c>
      <c r="W37" s="29">
        <v>0.5</v>
      </c>
      <c r="X37" s="29">
        <v>0.5</v>
      </c>
      <c r="Y37" s="29">
        <v>0.5</v>
      </c>
      <c r="Z37" s="29">
        <v>0.5</v>
      </c>
      <c r="AA37" s="29"/>
      <c r="AB37" s="29">
        <v>0.5</v>
      </c>
      <c r="AC37" s="29">
        <v>0.5</v>
      </c>
      <c r="AD37" s="29">
        <v>0.5</v>
      </c>
      <c r="AE37" s="29">
        <v>0.5</v>
      </c>
      <c r="AF37" s="29">
        <v>0.5</v>
      </c>
      <c r="AG37" s="29"/>
      <c r="AH37" s="29">
        <v>0.5</v>
      </c>
      <c r="AI37" s="29">
        <v>0.5</v>
      </c>
      <c r="AJ37" s="29">
        <v>0.5</v>
      </c>
      <c r="AK37" s="29">
        <v>0.5</v>
      </c>
      <c r="AL37" s="29">
        <v>0.5</v>
      </c>
      <c r="AM37" s="114"/>
    </row>
    <row r="38" spans="1:39" hidden="1" outlineLevel="1" x14ac:dyDescent="0.2">
      <c r="A38" t="s">
        <v>29</v>
      </c>
      <c r="B38" s="114"/>
      <c r="C38" s="6"/>
      <c r="D38" s="29">
        <v>0.15</v>
      </c>
      <c r="E38" s="29">
        <v>0.15</v>
      </c>
      <c r="F38" s="29">
        <v>0.15</v>
      </c>
      <c r="G38" s="29">
        <v>0.15</v>
      </c>
      <c r="H38" s="29">
        <v>0.15</v>
      </c>
      <c r="I38" s="29"/>
      <c r="J38" s="29">
        <v>0.15</v>
      </c>
      <c r="K38" s="29">
        <v>0.15</v>
      </c>
      <c r="L38" s="29">
        <v>0.15</v>
      </c>
      <c r="M38" s="29">
        <v>0.15</v>
      </c>
      <c r="N38" s="29">
        <v>0.15</v>
      </c>
      <c r="O38" s="29"/>
      <c r="P38" s="29">
        <v>0.15</v>
      </c>
      <c r="Q38" s="29">
        <v>0.15</v>
      </c>
      <c r="R38" s="29">
        <v>0.15</v>
      </c>
      <c r="S38" s="29">
        <v>0.15</v>
      </c>
      <c r="T38" s="29">
        <v>0.15</v>
      </c>
      <c r="U38" s="29"/>
      <c r="V38" s="29">
        <v>0.15</v>
      </c>
      <c r="W38" s="29">
        <v>0.15</v>
      </c>
      <c r="X38" s="29">
        <v>0.15</v>
      </c>
      <c r="Y38" s="29">
        <v>0.15</v>
      </c>
      <c r="Z38" s="29">
        <v>0.15</v>
      </c>
      <c r="AA38" s="29"/>
      <c r="AB38" s="29">
        <v>0.15</v>
      </c>
      <c r="AC38" s="29">
        <v>0.15</v>
      </c>
      <c r="AD38" s="29">
        <v>0.15</v>
      </c>
      <c r="AE38" s="29">
        <v>0.15</v>
      </c>
      <c r="AF38" s="29">
        <v>0.15</v>
      </c>
      <c r="AG38" s="29"/>
      <c r="AH38" s="29">
        <v>0.15</v>
      </c>
      <c r="AI38" s="29">
        <v>0.15</v>
      </c>
      <c r="AJ38" s="29">
        <v>0.15</v>
      </c>
      <c r="AK38" s="29">
        <v>0.15</v>
      </c>
      <c r="AL38" s="29">
        <v>0.15</v>
      </c>
      <c r="AM38" s="114"/>
    </row>
    <row r="39" spans="1:39" hidden="1" outlineLevel="1" x14ac:dyDescent="0.2">
      <c r="A39" t="s">
        <v>30</v>
      </c>
      <c r="B39" s="114"/>
      <c r="C39" s="6"/>
      <c r="D39" s="29">
        <v>0.1</v>
      </c>
      <c r="E39" s="29">
        <v>0.1</v>
      </c>
      <c r="F39" s="29">
        <v>0.1</v>
      </c>
      <c r="G39" s="29">
        <v>0.1</v>
      </c>
      <c r="H39" s="29">
        <v>0.1</v>
      </c>
      <c r="I39" s="29"/>
      <c r="J39" s="29">
        <v>0.1</v>
      </c>
      <c r="K39" s="29">
        <v>0.1</v>
      </c>
      <c r="L39" s="29">
        <v>0.1</v>
      </c>
      <c r="M39" s="29">
        <v>0.1</v>
      </c>
      <c r="N39" s="29">
        <v>0.1</v>
      </c>
      <c r="O39" s="29"/>
      <c r="P39" s="29">
        <v>0.1</v>
      </c>
      <c r="Q39" s="29">
        <v>0.1</v>
      </c>
      <c r="R39" s="29">
        <v>0.1</v>
      </c>
      <c r="S39" s="29">
        <v>0.1</v>
      </c>
      <c r="T39" s="29">
        <v>0.1</v>
      </c>
      <c r="U39" s="29"/>
      <c r="V39" s="29">
        <v>0.1</v>
      </c>
      <c r="W39" s="29">
        <v>0.1</v>
      </c>
      <c r="X39" s="29">
        <v>0.1</v>
      </c>
      <c r="Y39" s="29">
        <v>0.1</v>
      </c>
      <c r="Z39" s="29">
        <v>0.1</v>
      </c>
      <c r="AA39" s="29"/>
      <c r="AB39" s="29">
        <v>0.1</v>
      </c>
      <c r="AC39" s="29">
        <v>0.1</v>
      </c>
      <c r="AD39" s="29">
        <v>0.1</v>
      </c>
      <c r="AE39" s="29">
        <v>0.1</v>
      </c>
      <c r="AF39" s="29">
        <v>0.1</v>
      </c>
      <c r="AG39" s="29"/>
      <c r="AH39" s="29">
        <v>0.1</v>
      </c>
      <c r="AI39" s="29">
        <v>0.1</v>
      </c>
      <c r="AJ39" s="29">
        <v>0.1</v>
      </c>
      <c r="AK39" s="29">
        <v>0.1</v>
      </c>
      <c r="AL39" s="29">
        <v>0.1</v>
      </c>
      <c r="AM39" s="114"/>
    </row>
    <row r="40" spans="1:39" collapsed="1" x14ac:dyDescent="0.2">
      <c r="B40" s="114"/>
      <c r="C40" s="6"/>
      <c r="D40" s="29"/>
      <c r="J40" s="29"/>
      <c r="K40" s="15"/>
      <c r="P40" s="29"/>
      <c r="V40" s="29"/>
      <c r="W40" s="28"/>
      <c r="AB40" s="29"/>
      <c r="AH40" s="29"/>
      <c r="AM40" s="114"/>
    </row>
    <row r="41" spans="1:39" x14ac:dyDescent="0.2">
      <c r="A41" s="85" t="s">
        <v>39</v>
      </c>
      <c r="B41" s="116"/>
      <c r="C41" s="85"/>
      <c r="D41" s="99"/>
      <c r="E41" s="86"/>
      <c r="F41" s="88"/>
      <c r="G41" s="86"/>
      <c r="H41" s="86"/>
      <c r="I41" s="86"/>
      <c r="J41" s="99"/>
      <c r="K41" s="87"/>
      <c r="L41" s="87"/>
      <c r="M41" s="86"/>
      <c r="N41" s="86"/>
      <c r="O41" s="86"/>
      <c r="P41" s="99"/>
      <c r="Q41" s="87"/>
      <c r="R41" s="88"/>
      <c r="S41" s="86"/>
      <c r="T41" s="86"/>
      <c r="U41" s="86"/>
      <c r="V41" s="99"/>
      <c r="W41" s="88"/>
      <c r="X41" s="87"/>
      <c r="Y41" s="86"/>
      <c r="Z41" s="86"/>
      <c r="AA41" s="86"/>
      <c r="AB41" s="99"/>
      <c r="AC41" s="86"/>
      <c r="AD41" s="88"/>
      <c r="AE41" s="86"/>
      <c r="AF41" s="86"/>
      <c r="AG41" s="86"/>
      <c r="AH41" s="99"/>
      <c r="AI41" s="88"/>
      <c r="AJ41" s="87"/>
      <c r="AK41" s="86"/>
      <c r="AL41" s="86"/>
      <c r="AM41" s="116"/>
    </row>
    <row r="42" spans="1:39" x14ac:dyDescent="0.2">
      <c r="B42" s="114"/>
      <c r="C42" s="6"/>
      <c r="D42" s="98"/>
      <c r="J42" s="98"/>
      <c r="P42" s="98"/>
      <c r="V42" s="98"/>
      <c r="AB42" s="98"/>
      <c r="AH42" s="98"/>
      <c r="AM42" s="114"/>
    </row>
    <row r="43" spans="1:39" hidden="1" outlineLevel="1" x14ac:dyDescent="0.2">
      <c r="A43" t="s">
        <v>40</v>
      </c>
      <c r="B43" s="114"/>
      <c r="C43" s="23"/>
      <c r="D43" s="100">
        <v>20</v>
      </c>
      <c r="E43" s="100">
        <v>20</v>
      </c>
      <c r="F43" s="100">
        <v>20</v>
      </c>
      <c r="G43" s="100">
        <v>20</v>
      </c>
      <c r="H43" s="100">
        <v>20</v>
      </c>
      <c r="I43" s="100"/>
      <c r="J43" s="100">
        <f>D43</f>
        <v>20</v>
      </c>
      <c r="K43" s="100">
        <f>E43</f>
        <v>20</v>
      </c>
      <c r="L43" s="100">
        <v>20</v>
      </c>
      <c r="M43" s="100">
        <v>20</v>
      </c>
      <c r="N43" s="100">
        <v>20</v>
      </c>
      <c r="O43" s="100"/>
      <c r="P43" s="100">
        <f>J43</f>
        <v>20</v>
      </c>
      <c r="Q43" s="100">
        <f>K43</f>
        <v>20</v>
      </c>
      <c r="R43" s="100">
        <v>20</v>
      </c>
      <c r="S43" s="100">
        <v>20</v>
      </c>
      <c r="T43" s="100">
        <v>20</v>
      </c>
      <c r="U43" s="100"/>
      <c r="V43" s="100">
        <f>P43</f>
        <v>20</v>
      </c>
      <c r="W43" s="100">
        <f>Q43</f>
        <v>20</v>
      </c>
      <c r="X43" s="100">
        <v>20</v>
      </c>
      <c r="Y43" s="100">
        <v>20</v>
      </c>
      <c r="Z43" s="100">
        <v>20</v>
      </c>
      <c r="AA43" s="100"/>
      <c r="AB43" s="100">
        <f>V43</f>
        <v>20</v>
      </c>
      <c r="AC43" s="100">
        <f>W43</f>
        <v>20</v>
      </c>
      <c r="AD43" s="100">
        <v>20</v>
      </c>
      <c r="AE43" s="100">
        <v>20</v>
      </c>
      <c r="AF43" s="100">
        <v>20</v>
      </c>
      <c r="AG43" s="100"/>
      <c r="AH43" s="100">
        <f>AB43</f>
        <v>20</v>
      </c>
      <c r="AI43" s="100">
        <f>AC43</f>
        <v>20</v>
      </c>
      <c r="AJ43" s="100">
        <v>20</v>
      </c>
      <c r="AK43" s="100">
        <v>20</v>
      </c>
      <c r="AL43" s="100">
        <v>20</v>
      </c>
      <c r="AM43" s="114"/>
    </row>
    <row r="44" spans="1:39" hidden="1" outlineLevel="1" x14ac:dyDescent="0.2">
      <c r="A44" t="s">
        <v>41</v>
      </c>
      <c r="B44" s="114"/>
      <c r="C44" s="23"/>
      <c r="D44" s="100">
        <v>3</v>
      </c>
      <c r="E44" s="100">
        <v>3</v>
      </c>
      <c r="F44" s="100">
        <v>3</v>
      </c>
      <c r="G44" s="100">
        <v>3</v>
      </c>
      <c r="H44" s="100">
        <v>3</v>
      </c>
      <c r="I44" s="100"/>
      <c r="J44" s="100">
        <v>3</v>
      </c>
      <c r="K44" s="100">
        <f>E44</f>
        <v>3</v>
      </c>
      <c r="L44" s="100">
        <v>3</v>
      </c>
      <c r="M44" s="100">
        <v>3</v>
      </c>
      <c r="N44" s="100">
        <v>3</v>
      </c>
      <c r="O44" s="100"/>
      <c r="P44" s="100">
        <v>3</v>
      </c>
      <c r="Q44" s="100">
        <f>K44</f>
        <v>3</v>
      </c>
      <c r="R44" s="100">
        <v>3</v>
      </c>
      <c r="S44" s="100">
        <v>3</v>
      </c>
      <c r="T44" s="100">
        <v>3</v>
      </c>
      <c r="U44" s="100"/>
      <c r="V44" s="100">
        <v>3</v>
      </c>
      <c r="W44" s="100">
        <f>Q44</f>
        <v>3</v>
      </c>
      <c r="X44" s="100">
        <v>3</v>
      </c>
      <c r="Y44" s="100">
        <v>3</v>
      </c>
      <c r="Z44" s="100">
        <v>3</v>
      </c>
      <c r="AA44" s="100"/>
      <c r="AB44" s="100">
        <v>3</v>
      </c>
      <c r="AC44" s="100">
        <f>W44</f>
        <v>3</v>
      </c>
      <c r="AD44" s="100">
        <v>3</v>
      </c>
      <c r="AE44" s="100">
        <v>3</v>
      </c>
      <c r="AF44" s="100">
        <v>3</v>
      </c>
      <c r="AG44" s="100"/>
      <c r="AH44" s="100">
        <v>3</v>
      </c>
      <c r="AI44" s="100">
        <f>AC44</f>
        <v>3</v>
      </c>
      <c r="AJ44" s="100">
        <v>3</v>
      </c>
      <c r="AK44" s="100">
        <v>3</v>
      </c>
      <c r="AL44" s="100">
        <v>3</v>
      </c>
      <c r="AM44" s="114"/>
    </row>
    <row r="45" spans="1:39" hidden="1" outlineLevel="1" x14ac:dyDescent="0.2">
      <c r="A45" t="s">
        <v>42</v>
      </c>
      <c r="B45" s="114"/>
      <c r="C45" s="23"/>
      <c r="D45" s="100">
        <v>5</v>
      </c>
      <c r="E45" s="100">
        <v>5</v>
      </c>
      <c r="F45" s="100">
        <v>5</v>
      </c>
      <c r="G45" s="100">
        <v>5</v>
      </c>
      <c r="H45" s="100">
        <v>5</v>
      </c>
      <c r="I45" s="100"/>
      <c r="J45" s="100">
        <v>5</v>
      </c>
      <c r="K45" s="100">
        <f>E45</f>
        <v>5</v>
      </c>
      <c r="L45" s="100">
        <v>5</v>
      </c>
      <c r="M45" s="100">
        <v>5</v>
      </c>
      <c r="N45" s="100">
        <v>5</v>
      </c>
      <c r="O45" s="100"/>
      <c r="P45" s="100">
        <v>5</v>
      </c>
      <c r="Q45" s="100">
        <f>K45</f>
        <v>5</v>
      </c>
      <c r="R45" s="100">
        <v>5</v>
      </c>
      <c r="S45" s="100">
        <v>5</v>
      </c>
      <c r="T45" s="100">
        <v>5</v>
      </c>
      <c r="U45" s="100"/>
      <c r="V45" s="100">
        <v>5</v>
      </c>
      <c r="W45" s="100">
        <f>Q45</f>
        <v>5</v>
      </c>
      <c r="X45" s="100">
        <v>5</v>
      </c>
      <c r="Y45" s="100">
        <v>5</v>
      </c>
      <c r="Z45" s="100">
        <v>5</v>
      </c>
      <c r="AA45" s="100"/>
      <c r="AB45" s="100">
        <v>5</v>
      </c>
      <c r="AC45" s="100">
        <f>W45</f>
        <v>5</v>
      </c>
      <c r="AD45" s="100">
        <v>5</v>
      </c>
      <c r="AE45" s="100">
        <v>5</v>
      </c>
      <c r="AF45" s="100">
        <v>5</v>
      </c>
      <c r="AG45" s="100"/>
      <c r="AH45" s="100">
        <v>5</v>
      </c>
      <c r="AI45" s="100">
        <f>AC45</f>
        <v>5</v>
      </c>
      <c r="AJ45" s="100">
        <v>5</v>
      </c>
      <c r="AK45" s="100">
        <v>5</v>
      </c>
      <c r="AL45" s="100">
        <v>5</v>
      </c>
      <c r="AM45" s="114"/>
    </row>
    <row r="46" spans="1:39" hidden="1" outlineLevel="1" x14ac:dyDescent="0.2">
      <c r="A46" t="s">
        <v>43</v>
      </c>
      <c r="B46" s="114"/>
      <c r="C46" s="23"/>
      <c r="D46" s="100">
        <v>10</v>
      </c>
      <c r="E46" s="100">
        <v>10</v>
      </c>
      <c r="F46" s="100">
        <v>10</v>
      </c>
      <c r="G46" s="100">
        <v>10</v>
      </c>
      <c r="H46" s="100">
        <v>10</v>
      </c>
      <c r="I46" s="100"/>
      <c r="J46" s="100">
        <v>10</v>
      </c>
      <c r="K46" s="100">
        <f>E46</f>
        <v>10</v>
      </c>
      <c r="L46" s="100">
        <v>10</v>
      </c>
      <c r="M46" s="100">
        <v>10</v>
      </c>
      <c r="N46" s="100">
        <v>10</v>
      </c>
      <c r="O46" s="100"/>
      <c r="P46" s="100">
        <v>10</v>
      </c>
      <c r="Q46" s="100">
        <f>K46</f>
        <v>10</v>
      </c>
      <c r="R46" s="100">
        <v>10</v>
      </c>
      <c r="S46" s="100">
        <v>10</v>
      </c>
      <c r="T46" s="100">
        <v>10</v>
      </c>
      <c r="U46" s="100"/>
      <c r="V46" s="100">
        <v>10</v>
      </c>
      <c r="W46" s="100">
        <f>Q46</f>
        <v>10</v>
      </c>
      <c r="X46" s="100">
        <v>10</v>
      </c>
      <c r="Y46" s="100">
        <v>10</v>
      </c>
      <c r="Z46" s="100">
        <v>10</v>
      </c>
      <c r="AA46" s="100"/>
      <c r="AB46" s="100">
        <v>10</v>
      </c>
      <c r="AC46" s="100">
        <f>W46</f>
        <v>10</v>
      </c>
      <c r="AD46" s="100">
        <v>10</v>
      </c>
      <c r="AE46" s="100">
        <v>10</v>
      </c>
      <c r="AF46" s="100">
        <v>10</v>
      </c>
      <c r="AG46" s="100"/>
      <c r="AH46" s="100">
        <v>10</v>
      </c>
      <c r="AI46" s="100">
        <f>AC46</f>
        <v>10</v>
      </c>
      <c r="AJ46" s="100">
        <v>10</v>
      </c>
      <c r="AK46" s="100">
        <v>10</v>
      </c>
      <c r="AL46" s="100">
        <v>10</v>
      </c>
      <c r="AM46" s="114"/>
    </row>
    <row r="47" spans="1:39" hidden="1" outlineLevel="1" x14ac:dyDescent="0.2">
      <c r="A47" t="s">
        <v>17</v>
      </c>
      <c r="B47" s="114"/>
      <c r="C47" s="6"/>
      <c r="D47" s="103">
        <v>35.673578860561541</v>
      </c>
      <c r="E47" s="103">
        <v>41.304399538024512</v>
      </c>
      <c r="F47" s="103">
        <v>41.181801829041241</v>
      </c>
      <c r="G47" s="103">
        <v>40.28</v>
      </c>
      <c r="H47" s="103">
        <v>40.087921437454199</v>
      </c>
      <c r="I47" s="103"/>
      <c r="J47" s="103">
        <v>35.67</v>
      </c>
      <c r="K47" s="103">
        <f>E47*(1+[4]Escalation!O$8)</f>
        <v>41.304399538024512</v>
      </c>
      <c r="L47" s="103">
        <v>41.181801829041241</v>
      </c>
      <c r="M47" s="103">
        <v>40.28</v>
      </c>
      <c r="N47" s="103">
        <v>41.174072056475083</v>
      </c>
      <c r="O47" s="103"/>
      <c r="P47" s="103">
        <v>35.67</v>
      </c>
      <c r="Q47" s="103">
        <f>K47*(1+[4]Escalation!P$8)</f>
        <v>41.304399538024512</v>
      </c>
      <c r="R47" s="103">
        <v>41.181801829041241</v>
      </c>
      <c r="S47" s="103">
        <v>40.28</v>
      </c>
      <c r="T47" s="103">
        <v>42.747116455768314</v>
      </c>
      <c r="U47" s="103"/>
      <c r="V47" s="103">
        <v>35.67</v>
      </c>
      <c r="W47" s="103">
        <f>Q47*(1+[4]Escalation!Q$8)</f>
        <v>41.304399538024512</v>
      </c>
      <c r="X47" s="103">
        <v>41.181801829041241</v>
      </c>
      <c r="Y47" s="103">
        <v>40.28</v>
      </c>
      <c r="Z47" s="103">
        <v>43.355018889558323</v>
      </c>
      <c r="AA47" s="103"/>
      <c r="AB47" s="103">
        <v>35.67</v>
      </c>
      <c r="AC47" s="103">
        <f>W47*(1+[4]Escalation!R$8)</f>
        <v>41.304399538024512</v>
      </c>
      <c r="AD47" s="103">
        <v>41.181801829041241</v>
      </c>
      <c r="AE47" s="103">
        <v>40.28</v>
      </c>
      <c r="AF47" s="103">
        <v>40.7048623705995</v>
      </c>
      <c r="AG47" s="103"/>
      <c r="AH47" s="103">
        <v>35.67</v>
      </c>
      <c r="AI47" s="103">
        <f>AC47*(1+[4]Escalation!S$8)</f>
        <v>41.304399538024512</v>
      </c>
      <c r="AJ47" s="103">
        <v>41.181801829041241</v>
      </c>
      <c r="AK47" s="103">
        <v>40.28</v>
      </c>
      <c r="AL47" s="103">
        <v>39.725608678095902</v>
      </c>
      <c r="AM47" s="114"/>
    </row>
    <row r="48" spans="1:39" hidden="1" outlineLevel="1" x14ac:dyDescent="0.2">
      <c r="A48" t="s">
        <v>18</v>
      </c>
      <c r="B48" s="114"/>
      <c r="C48" s="6"/>
      <c r="D48" s="103">
        <v>19.374908942422987</v>
      </c>
      <c r="E48" s="103">
        <v>22.43310050552315</v>
      </c>
      <c r="F48" s="103">
        <v>22.366515668117714</v>
      </c>
      <c r="G48" s="103">
        <v>21.877317702115985</v>
      </c>
      <c r="H48" s="103">
        <v>21.772411189177038</v>
      </c>
      <c r="I48" s="103"/>
      <c r="J48" s="103">
        <v>19.37</v>
      </c>
      <c r="K48" s="103">
        <f>E48*(1+[4]Escalation!O$8)</f>
        <v>22.43310050552315</v>
      </c>
      <c r="L48" s="103">
        <v>22.366515668117714</v>
      </c>
      <c r="M48" s="103">
        <v>21.877317702115985</v>
      </c>
      <c r="N48" s="103">
        <v>22.362317501171738</v>
      </c>
      <c r="O48" s="103"/>
      <c r="P48" s="103">
        <v>19.37</v>
      </c>
      <c r="Q48" s="103">
        <f>K48*(1+[4]Escalation!P$8)</f>
        <v>22.43310050552315</v>
      </c>
      <c r="R48" s="103">
        <v>22.366515668117714</v>
      </c>
      <c r="S48" s="103">
        <v>21.877317702115985</v>
      </c>
      <c r="T48" s="103">
        <v>23.216663854191811</v>
      </c>
      <c r="U48" s="103"/>
      <c r="V48" s="103">
        <v>19.37</v>
      </c>
      <c r="W48" s="103">
        <f>Q48*(1+[4]Escalation!Q$8)</f>
        <v>22.43310050552315</v>
      </c>
      <c r="X48" s="103">
        <v>22.366515668117714</v>
      </c>
      <c r="Y48" s="103">
        <v>21.877317702115985</v>
      </c>
      <c r="Z48" s="103">
        <v>23.546825690395462</v>
      </c>
      <c r="AA48" s="103"/>
      <c r="AB48" s="103">
        <v>19.37</v>
      </c>
      <c r="AC48" s="103">
        <f>W48*(1+[4]Escalation!R$8)</f>
        <v>22.43310050552315</v>
      </c>
      <c r="AD48" s="103">
        <v>22.366515668117714</v>
      </c>
      <c r="AE48" s="103">
        <v>21.877317702115985</v>
      </c>
      <c r="AF48" s="103">
        <v>22.107481983426908</v>
      </c>
      <c r="AG48" s="103"/>
      <c r="AH48" s="103">
        <v>19.37</v>
      </c>
      <c r="AI48" s="103">
        <f>AC48*(1+[4]Escalation!S$8)</f>
        <v>22.43310050552315</v>
      </c>
      <c r="AJ48" s="103">
        <v>22.366515668117714</v>
      </c>
      <c r="AK48" s="103">
        <v>21.877317702115985</v>
      </c>
      <c r="AL48" s="103">
        <v>21.575633154971857</v>
      </c>
      <c r="AM48" s="114"/>
    </row>
    <row r="49" spans="1:39" hidden="1" outlineLevel="1" x14ac:dyDescent="0.2">
      <c r="A49" s="44" t="s">
        <v>19</v>
      </c>
      <c r="B49" s="119"/>
      <c r="C49" s="6"/>
      <c r="D49" s="103"/>
      <c r="E49" s="103"/>
      <c r="F49" s="103"/>
      <c r="G49" s="103"/>
      <c r="H49" s="103">
        <v>227.5975061580601</v>
      </c>
      <c r="I49" s="103"/>
      <c r="J49" s="103"/>
      <c r="K49" s="103"/>
      <c r="L49" s="103"/>
      <c r="M49" s="103"/>
      <c r="N49" s="103">
        <v>233.76408110974174</v>
      </c>
      <c r="O49" s="103"/>
      <c r="P49" s="103"/>
      <c r="Q49" s="103"/>
      <c r="R49" s="103"/>
      <c r="S49" s="103"/>
      <c r="T49" s="103">
        <v>242.69497524237053</v>
      </c>
      <c r="U49" s="103"/>
      <c r="V49" s="103"/>
      <c r="W49" s="103"/>
      <c r="X49" s="103"/>
      <c r="Y49" s="103"/>
      <c r="Z49" s="103">
        <v>246.14631601926484</v>
      </c>
      <c r="AA49" s="103"/>
      <c r="AB49" s="103"/>
      <c r="AC49" s="103"/>
      <c r="AD49" s="103"/>
      <c r="AE49" s="103"/>
      <c r="AF49" s="103">
        <v>231.10016263900971</v>
      </c>
      <c r="AG49" s="103"/>
      <c r="AH49" s="103"/>
      <c r="AI49" s="103"/>
      <c r="AJ49" s="103"/>
      <c r="AK49" s="103"/>
      <c r="AL49" s="103">
        <v>225.5404905403297</v>
      </c>
      <c r="AM49" s="119"/>
    </row>
    <row r="50" spans="1:39" hidden="1" outlineLevel="1" x14ac:dyDescent="0.2">
      <c r="A50" t="s">
        <v>44</v>
      </c>
      <c r="B50" s="114"/>
      <c r="C50" s="6"/>
      <c r="D50" s="103">
        <v>2.158764227568021</v>
      </c>
      <c r="E50" s="103">
        <v>2.4995098056293203</v>
      </c>
      <c r="F50" s="103">
        <v>2.492090882241528</v>
      </c>
      <c r="G50" s="103">
        <v>2.4375841450825608</v>
      </c>
      <c r="H50" s="103">
        <v>2.4258953971227912</v>
      </c>
      <c r="I50" s="103"/>
      <c r="J50" s="103">
        <v>2.16</v>
      </c>
      <c r="K50" s="103">
        <f>E50*(1+[4]Escalation!O$8)</f>
        <v>2.4995098056293203</v>
      </c>
      <c r="L50" s="103">
        <v>2.492090882241528</v>
      </c>
      <c r="M50" s="103">
        <v>2.4375841450825608</v>
      </c>
      <c r="N50" s="103">
        <v>2.4916231199077159</v>
      </c>
      <c r="O50" s="103"/>
      <c r="P50" s="103">
        <v>2.16</v>
      </c>
      <c r="Q50" s="103">
        <f>K50*(1+[4]Escalation!P$8)</f>
        <v>2.4995098056293203</v>
      </c>
      <c r="R50" s="103">
        <v>2.492090882241528</v>
      </c>
      <c r="S50" s="103">
        <v>2.4375841450825608</v>
      </c>
      <c r="T50" s="103">
        <v>2.586814914116081</v>
      </c>
      <c r="U50" s="103"/>
      <c r="V50" s="103">
        <v>2.16</v>
      </c>
      <c r="W50" s="103">
        <f>Q50*(1+[4]Escalation!Q$8)</f>
        <v>2.4995098056293203</v>
      </c>
      <c r="X50" s="103">
        <v>2.492090882241528</v>
      </c>
      <c r="Y50" s="103">
        <v>2.4375841450825608</v>
      </c>
      <c r="Z50" s="103">
        <v>2.6236017482334795</v>
      </c>
      <c r="AA50" s="103"/>
      <c r="AB50" s="103">
        <v>2.16</v>
      </c>
      <c r="AC50" s="103">
        <f>W50*(1+[4]Escalation!R$8)</f>
        <v>2.4995098056293203</v>
      </c>
      <c r="AD50" s="103">
        <v>2.492090882241528</v>
      </c>
      <c r="AE50" s="103">
        <v>2.4375841450825608</v>
      </c>
      <c r="AF50" s="103">
        <v>2.4632291903539745</v>
      </c>
      <c r="AG50" s="103"/>
      <c r="AH50" s="103">
        <v>2.16</v>
      </c>
      <c r="AI50" s="103">
        <f>AC50*(1+[4]Escalation!S$8)</f>
        <v>2.4995098056293203</v>
      </c>
      <c r="AJ50" s="103">
        <v>2.492090882241528</v>
      </c>
      <c r="AK50" s="103">
        <v>2.4375841450825608</v>
      </c>
      <c r="AL50" s="103">
        <v>2.4039702679634396</v>
      </c>
      <c r="AM50" s="114"/>
    </row>
    <row r="51" spans="1:39" hidden="1" outlineLevel="1" x14ac:dyDescent="0.2">
      <c r="A51" t="s">
        <v>45</v>
      </c>
      <c r="B51" s="114"/>
      <c r="C51" s="6"/>
      <c r="D51" s="105">
        <v>2</v>
      </c>
      <c r="E51" s="105">
        <v>2</v>
      </c>
      <c r="F51" s="105">
        <v>2</v>
      </c>
      <c r="G51" s="105">
        <v>2</v>
      </c>
      <c r="H51" s="105">
        <v>2</v>
      </c>
      <c r="I51" s="105"/>
      <c r="J51" s="105">
        <v>2</v>
      </c>
      <c r="K51" s="105">
        <f>E51</f>
        <v>2</v>
      </c>
      <c r="L51" s="105">
        <v>2</v>
      </c>
      <c r="M51" s="105">
        <v>2</v>
      </c>
      <c r="N51" s="105">
        <v>2</v>
      </c>
      <c r="O51" s="105"/>
      <c r="P51" s="105">
        <v>2</v>
      </c>
      <c r="Q51" s="105">
        <f>K51</f>
        <v>2</v>
      </c>
      <c r="R51" s="105">
        <v>2</v>
      </c>
      <c r="S51" s="105">
        <v>2</v>
      </c>
      <c r="T51" s="105">
        <v>2</v>
      </c>
      <c r="U51" s="105"/>
      <c r="V51" s="105">
        <v>2</v>
      </c>
      <c r="W51" s="105">
        <f>Q51</f>
        <v>2</v>
      </c>
      <c r="X51" s="105">
        <v>2</v>
      </c>
      <c r="Y51" s="105">
        <v>2</v>
      </c>
      <c r="Z51" s="105">
        <v>2</v>
      </c>
      <c r="AA51" s="105"/>
      <c r="AB51" s="105">
        <v>2</v>
      </c>
      <c r="AC51" s="105">
        <f>W51</f>
        <v>2</v>
      </c>
      <c r="AD51" s="105">
        <v>2</v>
      </c>
      <c r="AE51" s="105">
        <v>2</v>
      </c>
      <c r="AF51" s="105">
        <v>2</v>
      </c>
      <c r="AG51" s="105"/>
      <c r="AH51" s="105">
        <v>2</v>
      </c>
      <c r="AI51" s="105">
        <f>AC51</f>
        <v>2</v>
      </c>
      <c r="AJ51" s="105">
        <v>2</v>
      </c>
      <c r="AK51" s="105">
        <v>2</v>
      </c>
      <c r="AL51" s="105">
        <v>2</v>
      </c>
      <c r="AM51" s="114"/>
    </row>
    <row r="52" spans="1:39" hidden="1" outlineLevel="1" x14ac:dyDescent="0.2">
      <c r="A52" s="44" t="s">
        <v>85</v>
      </c>
      <c r="B52" s="119"/>
      <c r="C52" s="6"/>
      <c r="D52" s="105"/>
      <c r="E52" s="105"/>
      <c r="F52" s="105"/>
      <c r="G52" s="105"/>
      <c r="H52" s="105">
        <v>1</v>
      </c>
      <c r="I52" s="105"/>
      <c r="J52" s="105"/>
      <c r="K52" s="105"/>
      <c r="L52" s="105"/>
      <c r="M52" s="105"/>
      <c r="N52" s="105">
        <v>1</v>
      </c>
      <c r="O52" s="105"/>
      <c r="P52" s="105"/>
      <c r="Q52" s="105"/>
      <c r="R52" s="105"/>
      <c r="S52" s="105"/>
      <c r="T52" s="105">
        <v>1</v>
      </c>
      <c r="U52" s="105"/>
      <c r="V52" s="105"/>
      <c r="W52" s="105"/>
      <c r="X52" s="105"/>
      <c r="Y52" s="105"/>
      <c r="Z52" s="105">
        <v>1</v>
      </c>
      <c r="AA52" s="105"/>
      <c r="AB52" s="105"/>
      <c r="AC52" s="105"/>
      <c r="AD52" s="105"/>
      <c r="AE52" s="105"/>
      <c r="AF52" s="105">
        <v>1</v>
      </c>
      <c r="AG52" s="105"/>
      <c r="AH52" s="105"/>
      <c r="AI52" s="105"/>
      <c r="AJ52" s="105"/>
      <c r="AK52" s="105"/>
      <c r="AL52" s="105">
        <v>1</v>
      </c>
      <c r="AM52" s="119"/>
    </row>
    <row r="53" spans="1:39" hidden="1" outlineLevel="1" x14ac:dyDescent="0.2">
      <c r="A53" t="s">
        <v>46</v>
      </c>
      <c r="B53" s="114"/>
      <c r="C53" s="6"/>
      <c r="D53" s="105">
        <v>2</v>
      </c>
      <c r="E53" s="105">
        <v>2</v>
      </c>
      <c r="F53" s="105">
        <v>2</v>
      </c>
      <c r="G53" s="105">
        <v>2</v>
      </c>
      <c r="H53" s="105">
        <v>2</v>
      </c>
      <c r="I53" s="105"/>
      <c r="J53" s="105">
        <v>2</v>
      </c>
      <c r="K53" s="105">
        <f>E53</f>
        <v>2</v>
      </c>
      <c r="L53" s="105">
        <v>2</v>
      </c>
      <c r="M53" s="105">
        <v>2</v>
      </c>
      <c r="N53" s="105">
        <v>2</v>
      </c>
      <c r="O53" s="105"/>
      <c r="P53" s="105">
        <v>2</v>
      </c>
      <c r="Q53" s="105">
        <f>K53</f>
        <v>2</v>
      </c>
      <c r="R53" s="105">
        <v>2</v>
      </c>
      <c r="S53" s="105">
        <v>2</v>
      </c>
      <c r="T53" s="105">
        <v>2</v>
      </c>
      <c r="U53" s="105"/>
      <c r="V53" s="105">
        <v>2</v>
      </c>
      <c r="W53" s="105">
        <f>Q53</f>
        <v>2</v>
      </c>
      <c r="X53" s="105">
        <v>2</v>
      </c>
      <c r="Y53" s="105">
        <v>2</v>
      </c>
      <c r="Z53" s="105">
        <v>2</v>
      </c>
      <c r="AA53" s="105"/>
      <c r="AB53" s="105">
        <v>2</v>
      </c>
      <c r="AC53" s="105">
        <f>W53</f>
        <v>2</v>
      </c>
      <c r="AD53" s="105">
        <v>2</v>
      </c>
      <c r="AE53" s="105">
        <v>2</v>
      </c>
      <c r="AF53" s="105">
        <v>2</v>
      </c>
      <c r="AG53" s="105"/>
      <c r="AH53" s="105">
        <v>2</v>
      </c>
      <c r="AI53" s="105">
        <f>AC53</f>
        <v>2</v>
      </c>
      <c r="AJ53" s="105">
        <v>2</v>
      </c>
      <c r="AK53" s="105">
        <v>2</v>
      </c>
      <c r="AL53" s="105">
        <v>2</v>
      </c>
      <c r="AM53" s="114"/>
    </row>
    <row r="54" spans="1:39" hidden="1" outlineLevel="1" x14ac:dyDescent="0.2">
      <c r="A54" s="44" t="s">
        <v>86</v>
      </c>
      <c r="B54" s="119"/>
      <c r="C54" s="6"/>
      <c r="D54" s="105"/>
      <c r="E54" s="105"/>
      <c r="F54" s="105"/>
      <c r="G54" s="105"/>
      <c r="H54" s="105">
        <v>1</v>
      </c>
      <c r="I54" s="105"/>
      <c r="J54" s="105"/>
      <c r="K54" s="105"/>
      <c r="L54" s="105"/>
      <c r="M54" s="105"/>
      <c r="N54" s="105">
        <v>1</v>
      </c>
      <c r="O54" s="105"/>
      <c r="P54" s="105"/>
      <c r="Q54" s="105"/>
      <c r="R54" s="105"/>
      <c r="S54" s="105"/>
      <c r="T54" s="105">
        <v>1</v>
      </c>
      <c r="U54" s="105"/>
      <c r="V54" s="105"/>
      <c r="W54" s="105"/>
      <c r="X54" s="105"/>
      <c r="Y54" s="105"/>
      <c r="Z54" s="105">
        <v>1</v>
      </c>
      <c r="AA54" s="105"/>
      <c r="AB54" s="105"/>
      <c r="AC54" s="105"/>
      <c r="AD54" s="105"/>
      <c r="AE54" s="105"/>
      <c r="AF54" s="105">
        <v>1</v>
      </c>
      <c r="AG54" s="105"/>
      <c r="AH54" s="105"/>
      <c r="AI54" s="105"/>
      <c r="AJ54" s="105"/>
      <c r="AK54" s="105"/>
      <c r="AL54" s="105">
        <v>1</v>
      </c>
      <c r="AM54" s="119"/>
    </row>
    <row r="55" spans="1:39" hidden="1" outlineLevel="1" x14ac:dyDescent="0.2">
      <c r="A55" t="s">
        <v>47</v>
      </c>
      <c r="B55" s="114"/>
      <c r="C55" s="6"/>
      <c r="D55" s="105">
        <v>3000</v>
      </c>
      <c r="E55" s="105">
        <v>3000</v>
      </c>
      <c r="F55" s="105">
        <v>3000</v>
      </c>
      <c r="G55" s="105">
        <v>3000</v>
      </c>
      <c r="H55" s="105">
        <v>2500</v>
      </c>
      <c r="I55" s="105"/>
      <c r="J55" s="105">
        <v>5280.2316309181624</v>
      </c>
      <c r="K55" s="105">
        <f t="shared" ref="K55:K60" si="2">E55</f>
        <v>3000</v>
      </c>
      <c r="L55" s="105">
        <v>3000</v>
      </c>
      <c r="M55" s="105">
        <v>3000</v>
      </c>
      <c r="N55" s="105">
        <v>2500</v>
      </c>
      <c r="O55" s="105"/>
      <c r="P55" s="105">
        <v>5496.9393051049574</v>
      </c>
      <c r="Q55" s="105">
        <f t="shared" ref="Q55:Q60" si="3">K55</f>
        <v>3000</v>
      </c>
      <c r="R55" s="105">
        <v>3000</v>
      </c>
      <c r="S55" s="105">
        <v>3000</v>
      </c>
      <c r="T55" s="105">
        <v>2500</v>
      </c>
      <c r="U55" s="105"/>
      <c r="V55" s="105">
        <v>5635.318609423095</v>
      </c>
      <c r="W55" s="105">
        <f t="shared" ref="W55:W60" si="4">Q55</f>
        <v>3000</v>
      </c>
      <c r="X55" s="105">
        <v>3000</v>
      </c>
      <c r="Y55" s="105">
        <v>3000</v>
      </c>
      <c r="Z55" s="105">
        <v>2500</v>
      </c>
      <c r="AA55" s="105"/>
      <c r="AB55" s="105">
        <v>5809.8777299712665</v>
      </c>
      <c r="AC55" s="105">
        <f t="shared" ref="AC55:AC60" si="5">W55</f>
        <v>3000</v>
      </c>
      <c r="AD55" s="105">
        <v>3000</v>
      </c>
      <c r="AE55" s="105">
        <v>3000</v>
      </c>
      <c r="AF55" s="105">
        <v>2500</v>
      </c>
      <c r="AG55" s="105"/>
      <c r="AH55" s="105">
        <v>5985.8184988128687</v>
      </c>
      <c r="AI55" s="105">
        <f t="shared" ref="AI55:AI60" si="6">AC55</f>
        <v>3000</v>
      </c>
      <c r="AJ55" s="105">
        <v>3000</v>
      </c>
      <c r="AK55" s="105">
        <v>3000</v>
      </c>
      <c r="AL55" s="105">
        <v>2500</v>
      </c>
      <c r="AM55" s="114"/>
    </row>
    <row r="56" spans="1:39" hidden="1" outlineLevel="1" x14ac:dyDescent="0.2">
      <c r="A56" t="s">
        <v>48</v>
      </c>
      <c r="B56" s="114"/>
      <c r="C56" s="6"/>
      <c r="D56" s="105">
        <v>2000</v>
      </c>
      <c r="E56" s="105">
        <v>2000</v>
      </c>
      <c r="F56" s="105"/>
      <c r="G56" s="105">
        <v>2000</v>
      </c>
      <c r="H56" s="105">
        <v>2000</v>
      </c>
      <c r="I56" s="105"/>
      <c r="J56" s="105">
        <v>2494.354543201182</v>
      </c>
      <c r="K56" s="105">
        <f t="shared" si="2"/>
        <v>2000</v>
      </c>
      <c r="L56" s="105"/>
      <c r="M56" s="105">
        <v>2000</v>
      </c>
      <c r="N56" s="105">
        <v>2000</v>
      </c>
      <c r="O56" s="105"/>
      <c r="P56" s="105">
        <v>2505.6958065813928</v>
      </c>
      <c r="Q56" s="105">
        <f t="shared" si="3"/>
        <v>2000</v>
      </c>
      <c r="R56" s="105"/>
      <c r="S56" s="105">
        <v>2000</v>
      </c>
      <c r="T56" s="105">
        <v>2000</v>
      </c>
      <c r="U56" s="105"/>
      <c r="V56" s="105">
        <v>2537.9178862557828</v>
      </c>
      <c r="W56" s="105">
        <f t="shared" si="4"/>
        <v>2000</v>
      </c>
      <c r="X56" s="105"/>
      <c r="Y56" s="105">
        <v>2000</v>
      </c>
      <c r="Z56" s="105">
        <v>2000</v>
      </c>
      <c r="AA56" s="105"/>
      <c r="AB56" s="105">
        <v>2601.7949022342559</v>
      </c>
      <c r="AC56" s="105">
        <f t="shared" si="5"/>
        <v>2000</v>
      </c>
      <c r="AD56" s="105"/>
      <c r="AE56" s="105">
        <v>2000</v>
      </c>
      <c r="AF56" s="105">
        <v>2000</v>
      </c>
      <c r="AG56" s="105"/>
      <c r="AH56" s="105">
        <v>2670.4784268430881</v>
      </c>
      <c r="AI56" s="105">
        <f t="shared" si="6"/>
        <v>2000</v>
      </c>
      <c r="AJ56" s="105"/>
      <c r="AK56" s="105">
        <v>2000</v>
      </c>
      <c r="AL56" s="105">
        <v>2000</v>
      </c>
      <c r="AM56" s="114"/>
    </row>
    <row r="57" spans="1:39" hidden="1" outlineLevel="1" x14ac:dyDescent="0.2">
      <c r="A57" t="s">
        <v>68</v>
      </c>
      <c r="B57" s="114"/>
      <c r="C57" s="6"/>
      <c r="D57" s="105"/>
      <c r="E57" s="105">
        <v>1000</v>
      </c>
      <c r="F57" s="105"/>
      <c r="G57" s="105">
        <v>1000</v>
      </c>
      <c r="H57" s="105"/>
      <c r="I57" s="105"/>
      <c r="J57" s="105"/>
      <c r="K57" s="105">
        <f t="shared" si="2"/>
        <v>1000</v>
      </c>
      <c r="L57" s="105"/>
      <c r="M57" s="105">
        <v>1000</v>
      </c>
      <c r="N57" s="105"/>
      <c r="O57" s="105"/>
      <c r="P57" s="105"/>
      <c r="Q57" s="105">
        <f t="shared" si="3"/>
        <v>1000</v>
      </c>
      <c r="R57" s="105"/>
      <c r="S57" s="105">
        <v>1000</v>
      </c>
      <c r="T57" s="105"/>
      <c r="U57" s="105"/>
      <c r="V57" s="105"/>
      <c r="W57" s="105">
        <f t="shared" si="4"/>
        <v>1000</v>
      </c>
      <c r="X57" s="105"/>
      <c r="Y57" s="105">
        <v>1000</v>
      </c>
      <c r="Z57" s="105"/>
      <c r="AA57" s="105"/>
      <c r="AB57" s="105"/>
      <c r="AC57" s="105">
        <f t="shared" si="5"/>
        <v>1000</v>
      </c>
      <c r="AD57" s="105"/>
      <c r="AE57" s="105">
        <v>1000</v>
      </c>
      <c r="AF57" s="105"/>
      <c r="AG57" s="105"/>
      <c r="AH57" s="105"/>
      <c r="AI57" s="105">
        <f t="shared" si="6"/>
        <v>1000</v>
      </c>
      <c r="AJ57" s="105"/>
      <c r="AK57" s="105">
        <v>1000</v>
      </c>
      <c r="AL57" s="105"/>
      <c r="AM57" s="114"/>
    </row>
    <row r="58" spans="1:39" hidden="1" outlineLevel="1" x14ac:dyDescent="0.2">
      <c r="A58" t="s">
        <v>25</v>
      </c>
      <c r="B58" s="114"/>
      <c r="C58" s="6"/>
      <c r="D58" s="105">
        <v>20</v>
      </c>
      <c r="E58" s="105">
        <v>19.2</v>
      </c>
      <c r="F58" s="105">
        <v>19.2</v>
      </c>
      <c r="G58" s="105">
        <v>15</v>
      </c>
      <c r="H58" s="105">
        <v>8</v>
      </c>
      <c r="I58" s="105"/>
      <c r="J58" s="105">
        <v>36.453943286333462</v>
      </c>
      <c r="K58" s="105">
        <f t="shared" si="2"/>
        <v>19.2</v>
      </c>
      <c r="L58" s="105">
        <v>19.2</v>
      </c>
      <c r="M58" s="105">
        <v>15</v>
      </c>
      <c r="N58" s="105">
        <v>8</v>
      </c>
      <c r="O58" s="105"/>
      <c r="P58" s="105">
        <v>31.305437977278473</v>
      </c>
      <c r="Q58" s="105">
        <f t="shared" si="3"/>
        <v>19.2</v>
      </c>
      <c r="R58" s="105">
        <v>19.2</v>
      </c>
      <c r="S58" s="105">
        <v>15</v>
      </c>
      <c r="T58" s="105">
        <v>8</v>
      </c>
      <c r="U58" s="105"/>
      <c r="V58" s="105">
        <v>27.285609667131144</v>
      </c>
      <c r="W58" s="105">
        <f t="shared" si="4"/>
        <v>19.2</v>
      </c>
      <c r="X58" s="105">
        <v>19.2</v>
      </c>
      <c r="Y58" s="105">
        <v>15</v>
      </c>
      <c r="Z58" s="105">
        <v>8</v>
      </c>
      <c r="AA58" s="105"/>
      <c r="AB58" s="105">
        <v>27.254639974852957</v>
      </c>
      <c r="AC58" s="105">
        <f t="shared" si="5"/>
        <v>19.2</v>
      </c>
      <c r="AD58" s="105">
        <v>19.2</v>
      </c>
      <c r="AE58" s="105">
        <v>15</v>
      </c>
      <c r="AF58" s="105">
        <v>8</v>
      </c>
      <c r="AG58" s="105"/>
      <c r="AH58" s="105">
        <v>25.87392839031191</v>
      </c>
      <c r="AI58" s="105">
        <f t="shared" si="6"/>
        <v>19.2</v>
      </c>
      <c r="AJ58" s="105">
        <v>19.2</v>
      </c>
      <c r="AK58" s="105">
        <v>15</v>
      </c>
      <c r="AL58" s="105">
        <v>8</v>
      </c>
      <c r="AM58" s="114"/>
    </row>
    <row r="59" spans="1:39" hidden="1" outlineLevel="1" x14ac:dyDescent="0.2">
      <c r="A59" t="s">
        <v>26</v>
      </c>
      <c r="B59" s="114"/>
      <c r="C59" s="6"/>
      <c r="D59" s="105">
        <v>16</v>
      </c>
      <c r="E59" s="105">
        <v>15.36</v>
      </c>
      <c r="F59" s="105"/>
      <c r="G59" s="105">
        <v>12</v>
      </c>
      <c r="H59" s="105">
        <v>7</v>
      </c>
      <c r="I59" s="105"/>
      <c r="J59" s="105">
        <v>26.566607342906973</v>
      </c>
      <c r="K59" s="105">
        <f t="shared" si="2"/>
        <v>15.36</v>
      </c>
      <c r="L59" s="105"/>
      <c r="M59" s="105">
        <v>12</v>
      </c>
      <c r="N59" s="105">
        <v>7</v>
      </c>
      <c r="O59" s="105"/>
      <c r="P59" s="105">
        <v>25.750048756423613</v>
      </c>
      <c r="Q59" s="105">
        <f t="shared" si="3"/>
        <v>15.36</v>
      </c>
      <c r="R59" s="105"/>
      <c r="S59" s="105">
        <v>12</v>
      </c>
      <c r="T59" s="105">
        <v>7</v>
      </c>
      <c r="U59" s="105"/>
      <c r="V59" s="105">
        <v>21.809269779797432</v>
      </c>
      <c r="W59" s="105">
        <f t="shared" si="4"/>
        <v>15.36</v>
      </c>
      <c r="X59" s="105"/>
      <c r="Y59" s="105">
        <v>12</v>
      </c>
      <c r="Z59" s="105">
        <v>7</v>
      </c>
      <c r="AA59" s="105"/>
      <c r="AB59" s="105">
        <v>25.157352006304528</v>
      </c>
      <c r="AC59" s="105">
        <f t="shared" si="5"/>
        <v>15.36</v>
      </c>
      <c r="AD59" s="105"/>
      <c r="AE59" s="105">
        <v>12</v>
      </c>
      <c r="AF59" s="105">
        <v>7</v>
      </c>
      <c r="AG59" s="105"/>
      <c r="AH59" s="105">
        <v>24.993315593692284</v>
      </c>
      <c r="AI59" s="105">
        <f t="shared" si="6"/>
        <v>15.36</v>
      </c>
      <c r="AJ59" s="105"/>
      <c r="AK59" s="105">
        <v>12</v>
      </c>
      <c r="AL59" s="105">
        <v>7</v>
      </c>
      <c r="AM59" s="114"/>
    </row>
    <row r="60" spans="1:39" hidden="1" outlineLevel="1" x14ac:dyDescent="0.2">
      <c r="A60" t="s">
        <v>67</v>
      </c>
      <c r="B60" s="114"/>
      <c r="C60" s="6"/>
      <c r="D60" s="100"/>
      <c r="E60" s="100">
        <v>11.52</v>
      </c>
      <c r="F60" s="100"/>
      <c r="G60" s="100">
        <v>9</v>
      </c>
      <c r="H60" s="100"/>
      <c r="I60" s="100"/>
      <c r="J60" s="100"/>
      <c r="K60" s="100">
        <f t="shared" si="2"/>
        <v>11.52</v>
      </c>
      <c r="L60" s="100"/>
      <c r="M60" s="100">
        <v>9</v>
      </c>
      <c r="N60" s="100"/>
      <c r="O60" s="100"/>
      <c r="P60" s="100"/>
      <c r="Q60" s="100">
        <f t="shared" si="3"/>
        <v>11.52</v>
      </c>
      <c r="R60" s="100"/>
      <c r="S60" s="100">
        <v>9</v>
      </c>
      <c r="T60" s="100"/>
      <c r="U60" s="100"/>
      <c r="V60" s="100"/>
      <c r="W60" s="100">
        <f t="shared" si="4"/>
        <v>11.52</v>
      </c>
      <c r="X60" s="100"/>
      <c r="Y60" s="100">
        <v>9</v>
      </c>
      <c r="Z60" s="100"/>
      <c r="AA60" s="100"/>
      <c r="AB60" s="100"/>
      <c r="AC60" s="100">
        <f t="shared" si="5"/>
        <v>11.52</v>
      </c>
      <c r="AD60" s="100"/>
      <c r="AE60" s="100">
        <v>9</v>
      </c>
      <c r="AF60" s="100"/>
      <c r="AG60" s="100"/>
      <c r="AH60" s="100"/>
      <c r="AI60" s="100">
        <f t="shared" si="6"/>
        <v>11.52</v>
      </c>
      <c r="AJ60" s="100"/>
      <c r="AK60" s="100">
        <v>9</v>
      </c>
      <c r="AL60" s="100"/>
      <c r="AM60" s="114"/>
    </row>
    <row r="61" spans="1:39" collapsed="1" x14ac:dyDescent="0.2">
      <c r="B61" s="114"/>
      <c r="C61" s="6"/>
      <c r="D61" s="100"/>
      <c r="J61" s="100"/>
      <c r="P61" s="100"/>
      <c r="V61" s="100"/>
      <c r="AB61" s="100"/>
      <c r="AH61" s="100"/>
      <c r="AM61" s="114"/>
    </row>
    <row r="62" spans="1:39" x14ac:dyDescent="0.2">
      <c r="A62" s="85" t="s">
        <v>49</v>
      </c>
      <c r="B62" s="116"/>
      <c r="C62" s="85"/>
      <c r="D62" s="99"/>
      <c r="E62" s="86"/>
      <c r="F62" s="88"/>
      <c r="G62" s="86"/>
      <c r="H62" s="86"/>
      <c r="I62" s="86"/>
      <c r="J62" s="99"/>
      <c r="K62" s="87"/>
      <c r="L62" s="87"/>
      <c r="M62" s="86"/>
      <c r="N62" s="86"/>
      <c r="O62" s="86"/>
      <c r="P62" s="99"/>
      <c r="Q62" s="87"/>
      <c r="R62" s="88"/>
      <c r="S62" s="86"/>
      <c r="T62" s="86"/>
      <c r="U62" s="86"/>
      <c r="V62" s="99"/>
      <c r="W62" s="88"/>
      <c r="X62" s="87"/>
      <c r="Y62" s="86"/>
      <c r="Z62" s="86"/>
      <c r="AA62" s="86"/>
      <c r="AB62" s="99"/>
      <c r="AC62" s="86"/>
      <c r="AD62" s="88"/>
      <c r="AE62" s="86"/>
      <c r="AF62" s="86"/>
      <c r="AG62" s="86"/>
      <c r="AH62" s="99"/>
      <c r="AI62" s="88"/>
      <c r="AJ62" s="87"/>
      <c r="AK62" s="86"/>
      <c r="AL62" s="86"/>
      <c r="AM62" s="116"/>
    </row>
    <row r="63" spans="1:39" x14ac:dyDescent="0.2">
      <c r="B63" s="114"/>
      <c r="C63" s="6"/>
      <c r="D63" s="98"/>
      <c r="J63" s="98"/>
      <c r="P63" s="98"/>
      <c r="V63" s="98"/>
      <c r="AB63" s="98"/>
      <c r="AH63" s="98"/>
      <c r="AM63" s="114"/>
    </row>
    <row r="64" spans="1:39" hidden="1" outlineLevel="1" x14ac:dyDescent="0.2">
      <c r="A64" t="s">
        <v>40</v>
      </c>
      <c r="B64" s="114"/>
      <c r="C64" s="23"/>
      <c r="D64" s="100">
        <f>D43</f>
        <v>20</v>
      </c>
      <c r="E64" s="100">
        <v>20</v>
      </c>
      <c r="F64" s="100">
        <v>20</v>
      </c>
      <c r="G64" s="100">
        <v>20</v>
      </c>
      <c r="H64" s="100">
        <v>20</v>
      </c>
      <c r="I64" s="100"/>
      <c r="J64" s="100">
        <f>J43</f>
        <v>20</v>
      </c>
      <c r="K64" s="100">
        <v>20</v>
      </c>
      <c r="L64" s="100">
        <v>20</v>
      </c>
      <c r="M64" s="100">
        <v>20</v>
      </c>
      <c r="N64" s="100">
        <v>20</v>
      </c>
      <c r="O64" s="100"/>
      <c r="P64" s="100">
        <f>P43</f>
        <v>20</v>
      </c>
      <c r="Q64" s="100">
        <v>20</v>
      </c>
      <c r="R64" s="100">
        <v>20</v>
      </c>
      <c r="S64" s="100">
        <v>20</v>
      </c>
      <c r="T64" s="100">
        <v>20</v>
      </c>
      <c r="U64" s="100"/>
      <c r="V64" s="100">
        <f>V43</f>
        <v>20</v>
      </c>
      <c r="W64" s="100">
        <v>20</v>
      </c>
      <c r="X64" s="100">
        <v>20</v>
      </c>
      <c r="Y64" s="100">
        <v>20</v>
      </c>
      <c r="Z64" s="100">
        <v>20</v>
      </c>
      <c r="AA64" s="100"/>
      <c r="AB64" s="100">
        <f>AB43</f>
        <v>20</v>
      </c>
      <c r="AC64" s="100">
        <v>20</v>
      </c>
      <c r="AD64" s="100">
        <v>20</v>
      </c>
      <c r="AE64" s="100">
        <v>20</v>
      </c>
      <c r="AF64" s="100">
        <v>20</v>
      </c>
      <c r="AG64" s="100"/>
      <c r="AH64" s="100">
        <f>AH43</f>
        <v>20</v>
      </c>
      <c r="AI64" s="100">
        <v>20</v>
      </c>
      <c r="AJ64" s="100">
        <v>20</v>
      </c>
      <c r="AK64" s="100">
        <v>20</v>
      </c>
      <c r="AL64" s="100">
        <v>20</v>
      </c>
      <c r="AM64" s="114"/>
    </row>
    <row r="65" spans="1:39" hidden="1" outlineLevel="1" x14ac:dyDescent="0.2">
      <c r="A65" t="s">
        <v>41</v>
      </c>
      <c r="B65" s="114"/>
      <c r="C65" s="23"/>
      <c r="D65" s="100">
        <f>D44</f>
        <v>3</v>
      </c>
      <c r="E65" s="100">
        <v>3</v>
      </c>
      <c r="F65" s="100">
        <v>3</v>
      </c>
      <c r="G65" s="100">
        <v>3</v>
      </c>
      <c r="H65" s="100">
        <v>3</v>
      </c>
      <c r="I65" s="100"/>
      <c r="J65" s="100">
        <f>J44</f>
        <v>3</v>
      </c>
      <c r="K65" s="100">
        <v>3</v>
      </c>
      <c r="L65" s="100">
        <v>3</v>
      </c>
      <c r="M65" s="100">
        <v>3</v>
      </c>
      <c r="N65" s="100">
        <v>3</v>
      </c>
      <c r="O65" s="100"/>
      <c r="P65" s="100">
        <f>P44</f>
        <v>3</v>
      </c>
      <c r="Q65" s="100">
        <v>3</v>
      </c>
      <c r="R65" s="100">
        <v>3</v>
      </c>
      <c r="S65" s="100">
        <v>3</v>
      </c>
      <c r="T65" s="100">
        <v>3</v>
      </c>
      <c r="U65" s="100"/>
      <c r="V65" s="100">
        <f>V44</f>
        <v>3</v>
      </c>
      <c r="W65" s="100">
        <v>3</v>
      </c>
      <c r="X65" s="100">
        <v>3</v>
      </c>
      <c r="Y65" s="100">
        <v>3</v>
      </c>
      <c r="Z65" s="100">
        <v>3</v>
      </c>
      <c r="AA65" s="100"/>
      <c r="AB65" s="100">
        <f>AB44</f>
        <v>3</v>
      </c>
      <c r="AC65" s="100">
        <v>3</v>
      </c>
      <c r="AD65" s="100">
        <v>3</v>
      </c>
      <c r="AE65" s="100">
        <v>3</v>
      </c>
      <c r="AF65" s="100">
        <v>3</v>
      </c>
      <c r="AG65" s="100"/>
      <c r="AH65" s="100">
        <f>AH44</f>
        <v>3</v>
      </c>
      <c r="AI65" s="100">
        <v>3</v>
      </c>
      <c r="AJ65" s="100">
        <v>3</v>
      </c>
      <c r="AK65" s="100">
        <v>3</v>
      </c>
      <c r="AL65" s="100">
        <v>3</v>
      </c>
      <c r="AM65" s="114"/>
    </row>
    <row r="66" spans="1:39" hidden="1" outlineLevel="1" x14ac:dyDescent="0.2">
      <c r="A66" t="s">
        <v>42</v>
      </c>
      <c r="B66" s="114"/>
      <c r="C66" s="23"/>
      <c r="D66" s="100">
        <f>D45</f>
        <v>5</v>
      </c>
      <c r="E66" s="100">
        <v>5</v>
      </c>
      <c r="F66" s="100">
        <v>5</v>
      </c>
      <c r="G66" s="100">
        <v>5</v>
      </c>
      <c r="H66" s="100">
        <v>5</v>
      </c>
      <c r="I66" s="100"/>
      <c r="J66" s="100">
        <f>J45</f>
        <v>5</v>
      </c>
      <c r="K66" s="100">
        <v>5</v>
      </c>
      <c r="L66" s="100">
        <v>5</v>
      </c>
      <c r="M66" s="100">
        <v>5</v>
      </c>
      <c r="N66" s="100">
        <v>5</v>
      </c>
      <c r="O66" s="100"/>
      <c r="P66" s="100">
        <f>P45</f>
        <v>5</v>
      </c>
      <c r="Q66" s="100">
        <v>5</v>
      </c>
      <c r="R66" s="100">
        <v>5</v>
      </c>
      <c r="S66" s="100">
        <v>5</v>
      </c>
      <c r="T66" s="100">
        <v>5</v>
      </c>
      <c r="U66" s="100"/>
      <c r="V66" s="100">
        <f>V45</f>
        <v>5</v>
      </c>
      <c r="W66" s="100">
        <v>5</v>
      </c>
      <c r="X66" s="100">
        <v>5</v>
      </c>
      <c r="Y66" s="100">
        <v>5</v>
      </c>
      <c r="Z66" s="100">
        <v>5</v>
      </c>
      <c r="AA66" s="100"/>
      <c r="AB66" s="100">
        <f>AB45</f>
        <v>5</v>
      </c>
      <c r="AC66" s="100">
        <v>5</v>
      </c>
      <c r="AD66" s="100">
        <v>5</v>
      </c>
      <c r="AE66" s="100">
        <v>5</v>
      </c>
      <c r="AF66" s="100">
        <v>5</v>
      </c>
      <c r="AG66" s="100"/>
      <c r="AH66" s="100">
        <f>AH45</f>
        <v>5</v>
      </c>
      <c r="AI66" s="100">
        <v>5</v>
      </c>
      <c r="AJ66" s="100">
        <v>5</v>
      </c>
      <c r="AK66" s="100">
        <v>5</v>
      </c>
      <c r="AL66" s="100">
        <v>5</v>
      </c>
      <c r="AM66" s="114"/>
    </row>
    <row r="67" spans="1:39" hidden="1" outlineLevel="1" x14ac:dyDescent="0.2">
      <c r="A67" t="s">
        <v>43</v>
      </c>
      <c r="B67" s="114"/>
      <c r="C67" s="23"/>
      <c r="D67" s="100">
        <f>D46</f>
        <v>10</v>
      </c>
      <c r="E67" s="100">
        <v>10</v>
      </c>
      <c r="F67" s="100">
        <v>10</v>
      </c>
      <c r="G67" s="100">
        <v>10</v>
      </c>
      <c r="H67" s="100">
        <v>10</v>
      </c>
      <c r="I67" s="100"/>
      <c r="J67" s="100">
        <f>J46</f>
        <v>10</v>
      </c>
      <c r="K67" s="100">
        <v>10</v>
      </c>
      <c r="L67" s="100">
        <v>10</v>
      </c>
      <c r="M67" s="100">
        <v>10</v>
      </c>
      <c r="N67" s="100">
        <v>10</v>
      </c>
      <c r="O67" s="100"/>
      <c r="P67" s="100">
        <f>P46</f>
        <v>10</v>
      </c>
      <c r="Q67" s="100">
        <v>10</v>
      </c>
      <c r="R67" s="100">
        <v>10</v>
      </c>
      <c r="S67" s="100">
        <v>10</v>
      </c>
      <c r="T67" s="100">
        <v>10</v>
      </c>
      <c r="U67" s="100"/>
      <c r="V67" s="100">
        <f>V46</f>
        <v>10</v>
      </c>
      <c r="W67" s="100">
        <v>10</v>
      </c>
      <c r="X67" s="100">
        <v>10</v>
      </c>
      <c r="Y67" s="100">
        <v>10</v>
      </c>
      <c r="Z67" s="100">
        <v>10</v>
      </c>
      <c r="AA67" s="100"/>
      <c r="AB67" s="100">
        <f>AB46</f>
        <v>10</v>
      </c>
      <c r="AC67" s="100">
        <v>10</v>
      </c>
      <c r="AD67" s="100">
        <v>10</v>
      </c>
      <c r="AE67" s="100">
        <v>10</v>
      </c>
      <c r="AF67" s="100">
        <v>10</v>
      </c>
      <c r="AG67" s="100"/>
      <c r="AH67" s="100">
        <f>AH46</f>
        <v>10</v>
      </c>
      <c r="AI67" s="100">
        <v>10</v>
      </c>
      <c r="AJ67" s="100">
        <v>10</v>
      </c>
      <c r="AK67" s="100">
        <v>10</v>
      </c>
      <c r="AL67" s="100">
        <v>10</v>
      </c>
      <c r="AM67" s="114"/>
    </row>
    <row r="68" spans="1:39" hidden="1" outlineLevel="1" x14ac:dyDescent="0.2">
      <c r="A68" t="s">
        <v>17</v>
      </c>
      <c r="B68" s="114"/>
      <c r="C68" s="6"/>
      <c r="D68" s="103">
        <v>35.846279998766988</v>
      </c>
      <c r="E68" s="103">
        <v>41.504360322474867</v>
      </c>
      <c r="F68" s="103">
        <v>41.381169099620564</v>
      </c>
      <c r="G68" s="103">
        <v>40.479999999999997</v>
      </c>
      <c r="H68" s="103">
        <v>40.281993069224001</v>
      </c>
      <c r="I68" s="103"/>
      <c r="J68" s="103">
        <v>35.85</v>
      </c>
      <c r="K68" s="103">
        <v>41.504360322474867</v>
      </c>
      <c r="L68" s="103">
        <v>41.381169099620564</v>
      </c>
      <c r="M68" s="103">
        <v>40.479999999999997</v>
      </c>
      <c r="N68" s="103">
        <v>41.373401906067677</v>
      </c>
      <c r="O68" s="103"/>
      <c r="P68" s="103">
        <v>35.85</v>
      </c>
      <c r="Q68" s="103">
        <v>41.504360322474867</v>
      </c>
      <c r="R68" s="103">
        <v>41.381169099620564</v>
      </c>
      <c r="S68" s="103">
        <v>40.479999999999997</v>
      </c>
      <c r="T68" s="103">
        <v>42.954061648897579</v>
      </c>
      <c r="U68" s="103"/>
      <c r="V68" s="103">
        <v>35.85</v>
      </c>
      <c r="W68" s="103">
        <v>41.504360322474867</v>
      </c>
      <c r="X68" s="103">
        <v>41.381169099620564</v>
      </c>
      <c r="Y68" s="103">
        <v>40.479999999999997</v>
      </c>
      <c r="Z68" s="103">
        <v>43.564907029416979</v>
      </c>
      <c r="AA68" s="103"/>
      <c r="AB68" s="103">
        <v>35.85</v>
      </c>
      <c r="AC68" s="103">
        <v>41.504360322474867</v>
      </c>
      <c r="AD68" s="103">
        <v>41.381169099620564</v>
      </c>
      <c r="AE68" s="103">
        <v>40.479999999999997</v>
      </c>
      <c r="AF68" s="103">
        <v>40.901920705827798</v>
      </c>
      <c r="AG68" s="103"/>
      <c r="AH68" s="103">
        <v>35.85</v>
      </c>
      <c r="AI68" s="103">
        <v>41.504360322474867</v>
      </c>
      <c r="AJ68" s="103">
        <v>41.381169099620564</v>
      </c>
      <c r="AK68" s="103">
        <v>40.479999999999997</v>
      </c>
      <c r="AL68" s="103">
        <v>39.917926299532965</v>
      </c>
      <c r="AM68" s="114"/>
    </row>
    <row r="69" spans="1:39" hidden="1" outlineLevel="1" x14ac:dyDescent="0.2">
      <c r="A69" t="s">
        <v>18</v>
      </c>
      <c r="B69" s="114"/>
      <c r="C69" s="6"/>
      <c r="D69" s="103">
        <v>19.374908942422987</v>
      </c>
      <c r="E69" s="103">
        <v>22.43310050552315</v>
      </c>
      <c r="F69" s="103">
        <v>22.366515668117714</v>
      </c>
      <c r="G69" s="103">
        <v>21.877317702115985</v>
      </c>
      <c r="H69" s="103">
        <v>21.772411189177038</v>
      </c>
      <c r="I69" s="103"/>
      <c r="J69" s="103">
        <v>19.37</v>
      </c>
      <c r="K69" s="103">
        <v>22.43310050552315</v>
      </c>
      <c r="L69" s="103">
        <v>22.366515668117714</v>
      </c>
      <c r="M69" s="103">
        <v>21.877317702115985</v>
      </c>
      <c r="N69" s="103">
        <v>22.362317501171738</v>
      </c>
      <c r="O69" s="103"/>
      <c r="P69" s="103">
        <v>19.37</v>
      </c>
      <c r="Q69" s="103">
        <v>22.43310050552315</v>
      </c>
      <c r="R69" s="103">
        <v>22.366515668117714</v>
      </c>
      <c r="S69" s="103">
        <v>21.877317702115985</v>
      </c>
      <c r="T69" s="103">
        <v>23.216663854191811</v>
      </c>
      <c r="U69" s="103"/>
      <c r="V69" s="103">
        <v>19.37</v>
      </c>
      <c r="W69" s="103">
        <v>22.43310050552315</v>
      </c>
      <c r="X69" s="103">
        <v>22.366515668117714</v>
      </c>
      <c r="Y69" s="103">
        <v>21.877317702115985</v>
      </c>
      <c r="Z69" s="103">
        <v>23.546825690395462</v>
      </c>
      <c r="AA69" s="103"/>
      <c r="AB69" s="103">
        <v>19.37</v>
      </c>
      <c r="AC69" s="103">
        <v>22.43310050552315</v>
      </c>
      <c r="AD69" s="103">
        <v>22.366515668117714</v>
      </c>
      <c r="AE69" s="103">
        <v>21.877317702115985</v>
      </c>
      <c r="AF69" s="103">
        <v>22.107481983426908</v>
      </c>
      <c r="AG69" s="103"/>
      <c r="AH69" s="103">
        <v>19.37</v>
      </c>
      <c r="AI69" s="103">
        <v>22.43310050552315</v>
      </c>
      <c r="AJ69" s="103">
        <v>22.366515668117714</v>
      </c>
      <c r="AK69" s="103">
        <v>21.877317702115985</v>
      </c>
      <c r="AL69" s="103">
        <v>21.575633154971857</v>
      </c>
      <c r="AM69" s="114"/>
    </row>
    <row r="70" spans="1:39" hidden="1" outlineLevel="1" x14ac:dyDescent="0.2">
      <c r="B70" s="114"/>
      <c r="C70" s="6"/>
      <c r="D70" s="103"/>
      <c r="E70" s="103"/>
      <c r="F70" s="103"/>
      <c r="G70" s="103"/>
      <c r="H70" s="103">
        <v>230.99375971403245</v>
      </c>
      <c r="I70" s="103"/>
      <c r="J70" s="103"/>
      <c r="K70" s="103"/>
      <c r="L70" s="103"/>
      <c r="M70" s="103"/>
      <c r="N70" s="103">
        <v>237.25235347761298</v>
      </c>
      <c r="O70" s="103"/>
      <c r="P70" s="103"/>
      <c r="Q70" s="103"/>
      <c r="R70" s="103"/>
      <c r="S70" s="103"/>
      <c r="T70" s="103">
        <v>246.31651612213349</v>
      </c>
      <c r="U70" s="103"/>
      <c r="V70" s="103"/>
      <c r="W70" s="103"/>
      <c r="X70" s="103"/>
      <c r="Y70" s="103"/>
      <c r="Z70" s="103">
        <v>249.81935846679215</v>
      </c>
      <c r="AA70" s="103"/>
      <c r="AB70" s="103"/>
      <c r="AC70" s="103"/>
      <c r="AD70" s="103"/>
      <c r="AE70" s="103"/>
      <c r="AF70" s="103">
        <v>234.54868350550569</v>
      </c>
      <c r="AG70" s="103"/>
      <c r="AH70" s="103"/>
      <c r="AI70" s="103"/>
      <c r="AJ70" s="103"/>
      <c r="AK70" s="103"/>
      <c r="AL70" s="103">
        <v>228.90604891547895</v>
      </c>
      <c r="AM70" s="114"/>
    </row>
    <row r="71" spans="1:39" hidden="1" outlineLevel="1" x14ac:dyDescent="0.2">
      <c r="A71" t="s">
        <v>44</v>
      </c>
      <c r="B71" s="114"/>
      <c r="C71" s="6"/>
      <c r="D71" s="103">
        <v>2.158764227568021</v>
      </c>
      <c r="E71" s="103">
        <v>2.4995098056293203</v>
      </c>
      <c r="F71" s="103">
        <v>2.492090882241528</v>
      </c>
      <c r="G71" s="103">
        <v>2.4375841450825608</v>
      </c>
      <c r="H71" s="103">
        <v>2.4258953971227912</v>
      </c>
      <c r="I71" s="103"/>
      <c r="J71" s="103">
        <v>2.16</v>
      </c>
      <c r="K71" s="103">
        <v>2.4995098056293203</v>
      </c>
      <c r="L71" s="103">
        <v>2.492090882241528</v>
      </c>
      <c r="M71" s="103">
        <v>2.4375841450825608</v>
      </c>
      <c r="N71" s="103">
        <v>2.4916231199077159</v>
      </c>
      <c r="O71" s="103"/>
      <c r="P71" s="103">
        <v>2.16</v>
      </c>
      <c r="Q71" s="103">
        <v>2.4995098056293203</v>
      </c>
      <c r="R71" s="103">
        <v>2.492090882241528</v>
      </c>
      <c r="S71" s="103">
        <v>2.4375841450825608</v>
      </c>
      <c r="T71" s="103">
        <v>2.586814914116081</v>
      </c>
      <c r="U71" s="103"/>
      <c r="V71" s="103">
        <v>2.16</v>
      </c>
      <c r="W71" s="103">
        <v>2.4995098056293203</v>
      </c>
      <c r="X71" s="103">
        <v>2.492090882241528</v>
      </c>
      <c r="Y71" s="103">
        <v>2.4375841450825608</v>
      </c>
      <c r="Z71" s="103">
        <v>2.6236017482334795</v>
      </c>
      <c r="AA71" s="103"/>
      <c r="AB71" s="103">
        <v>2.16</v>
      </c>
      <c r="AC71" s="103">
        <v>2.4995098056293203</v>
      </c>
      <c r="AD71" s="103">
        <v>2.492090882241528</v>
      </c>
      <c r="AE71" s="103">
        <v>2.4375841450825608</v>
      </c>
      <c r="AF71" s="103">
        <v>2.4632291903539745</v>
      </c>
      <c r="AG71" s="103"/>
      <c r="AH71" s="103">
        <v>2.16</v>
      </c>
      <c r="AI71" s="103">
        <v>2.4995098056293203</v>
      </c>
      <c r="AJ71" s="103">
        <v>2.492090882241528</v>
      </c>
      <c r="AK71" s="103">
        <v>2.4375841450825608</v>
      </c>
      <c r="AL71" s="103">
        <v>2.4039702679634396</v>
      </c>
      <c r="AM71" s="114"/>
    </row>
    <row r="72" spans="1:39" hidden="1" outlineLevel="1" x14ac:dyDescent="0.2">
      <c r="A72" t="s">
        <v>45</v>
      </c>
      <c r="B72" s="114"/>
      <c r="C72" s="6"/>
      <c r="D72" s="100">
        <f>D51</f>
        <v>2</v>
      </c>
      <c r="E72" s="100">
        <v>2</v>
      </c>
      <c r="F72" s="100">
        <v>2</v>
      </c>
      <c r="G72" s="100">
        <v>2</v>
      </c>
      <c r="H72" s="100">
        <v>2</v>
      </c>
      <c r="I72" s="100"/>
      <c r="J72" s="100">
        <f>J51</f>
        <v>2</v>
      </c>
      <c r="K72" s="100">
        <v>2</v>
      </c>
      <c r="L72" s="100">
        <v>2</v>
      </c>
      <c r="M72" s="100">
        <v>2</v>
      </c>
      <c r="N72" s="100">
        <v>2</v>
      </c>
      <c r="O72" s="100"/>
      <c r="P72" s="100">
        <f>P51</f>
        <v>2</v>
      </c>
      <c r="Q72" s="100">
        <v>2</v>
      </c>
      <c r="R72" s="100">
        <v>2</v>
      </c>
      <c r="S72" s="100">
        <v>2</v>
      </c>
      <c r="T72" s="100">
        <v>2</v>
      </c>
      <c r="U72" s="100"/>
      <c r="V72" s="100">
        <f>V51</f>
        <v>2</v>
      </c>
      <c r="W72" s="100">
        <v>2</v>
      </c>
      <c r="X72" s="100">
        <v>2</v>
      </c>
      <c r="Y72" s="100">
        <v>2</v>
      </c>
      <c r="Z72" s="100">
        <v>2</v>
      </c>
      <c r="AA72" s="100"/>
      <c r="AB72" s="100">
        <f>AB51</f>
        <v>2</v>
      </c>
      <c r="AC72" s="100">
        <v>2</v>
      </c>
      <c r="AD72" s="100">
        <v>2</v>
      </c>
      <c r="AE72" s="100">
        <v>2</v>
      </c>
      <c r="AF72" s="100">
        <v>2</v>
      </c>
      <c r="AG72" s="100"/>
      <c r="AH72" s="100">
        <f>AH51</f>
        <v>2</v>
      </c>
      <c r="AI72" s="100">
        <v>2</v>
      </c>
      <c r="AJ72" s="100">
        <v>2</v>
      </c>
      <c r="AK72" s="100">
        <v>2</v>
      </c>
      <c r="AL72" s="100">
        <v>2</v>
      </c>
      <c r="AM72" s="114"/>
    </row>
    <row r="73" spans="1:39" hidden="1" outlineLevel="1" x14ac:dyDescent="0.2">
      <c r="A73" t="s">
        <v>85</v>
      </c>
      <c r="B73" s="114"/>
      <c r="C73" s="6"/>
      <c r="D73" s="100"/>
      <c r="E73" s="100"/>
      <c r="F73" s="100"/>
      <c r="G73" s="100"/>
      <c r="H73" s="100">
        <v>1</v>
      </c>
      <c r="I73" s="100"/>
      <c r="J73" s="100"/>
      <c r="K73" s="100"/>
      <c r="L73" s="100"/>
      <c r="M73" s="100"/>
      <c r="N73" s="100">
        <v>1</v>
      </c>
      <c r="O73" s="100"/>
      <c r="P73" s="100"/>
      <c r="Q73" s="100"/>
      <c r="R73" s="100"/>
      <c r="S73" s="100"/>
      <c r="T73" s="100">
        <v>1</v>
      </c>
      <c r="U73" s="100"/>
      <c r="V73" s="100"/>
      <c r="W73" s="100"/>
      <c r="X73" s="100"/>
      <c r="Y73" s="100"/>
      <c r="Z73" s="100">
        <v>1</v>
      </c>
      <c r="AA73" s="100"/>
      <c r="AB73" s="100"/>
      <c r="AC73" s="100"/>
      <c r="AD73" s="100"/>
      <c r="AE73" s="100"/>
      <c r="AF73" s="100">
        <v>1</v>
      </c>
      <c r="AG73" s="100"/>
      <c r="AH73" s="100"/>
      <c r="AI73" s="100"/>
      <c r="AJ73" s="100"/>
      <c r="AK73" s="100"/>
      <c r="AL73" s="100">
        <v>1</v>
      </c>
      <c r="AM73" s="114"/>
    </row>
    <row r="74" spans="1:39" hidden="1" outlineLevel="1" x14ac:dyDescent="0.2">
      <c r="A74" t="s">
        <v>46</v>
      </c>
      <c r="B74" s="114"/>
      <c r="C74" s="6"/>
      <c r="D74" s="100">
        <f>D53</f>
        <v>2</v>
      </c>
      <c r="E74" s="100">
        <v>2</v>
      </c>
      <c r="F74" s="100">
        <v>2</v>
      </c>
      <c r="G74" s="100">
        <v>2</v>
      </c>
      <c r="H74" s="100">
        <v>2</v>
      </c>
      <c r="I74" s="100"/>
      <c r="J74" s="100">
        <f>J53</f>
        <v>2</v>
      </c>
      <c r="K74" s="100">
        <v>2</v>
      </c>
      <c r="L74" s="100">
        <v>2</v>
      </c>
      <c r="M74" s="100">
        <v>2</v>
      </c>
      <c r="N74" s="100">
        <v>2</v>
      </c>
      <c r="O74" s="100"/>
      <c r="P74" s="100">
        <f>P53</f>
        <v>2</v>
      </c>
      <c r="Q74" s="100">
        <v>2</v>
      </c>
      <c r="R74" s="100">
        <v>2</v>
      </c>
      <c r="S74" s="100">
        <v>2</v>
      </c>
      <c r="T74" s="100">
        <v>2</v>
      </c>
      <c r="U74" s="100"/>
      <c r="V74" s="100">
        <f>V53</f>
        <v>2</v>
      </c>
      <c r="W74" s="100">
        <v>2</v>
      </c>
      <c r="X74" s="100">
        <v>2</v>
      </c>
      <c r="Y74" s="100">
        <v>2</v>
      </c>
      <c r="Z74" s="100">
        <v>2</v>
      </c>
      <c r="AA74" s="100"/>
      <c r="AB74" s="100">
        <f>AB53</f>
        <v>2</v>
      </c>
      <c r="AC74" s="100">
        <v>2</v>
      </c>
      <c r="AD74" s="100">
        <v>2</v>
      </c>
      <c r="AE74" s="100">
        <v>2</v>
      </c>
      <c r="AF74" s="100">
        <v>2</v>
      </c>
      <c r="AG74" s="100"/>
      <c r="AH74" s="100">
        <f>AH53</f>
        <v>2</v>
      </c>
      <c r="AI74" s="100">
        <v>2</v>
      </c>
      <c r="AJ74" s="100">
        <v>2</v>
      </c>
      <c r="AK74" s="100">
        <v>2</v>
      </c>
      <c r="AL74" s="100">
        <v>2</v>
      </c>
      <c r="AM74" s="114"/>
    </row>
    <row r="75" spans="1:39" hidden="1" outlineLevel="1" x14ac:dyDescent="0.2">
      <c r="A75" t="s">
        <v>86</v>
      </c>
      <c r="B75" s="114"/>
      <c r="C75" s="6"/>
      <c r="D75" s="100"/>
      <c r="E75" s="100"/>
      <c r="F75" s="100"/>
      <c r="G75" s="100"/>
      <c r="H75" s="100">
        <v>1</v>
      </c>
      <c r="I75" s="100"/>
      <c r="J75" s="100"/>
      <c r="K75" s="100"/>
      <c r="L75" s="100"/>
      <c r="M75" s="100"/>
      <c r="N75" s="100">
        <v>1</v>
      </c>
      <c r="O75" s="100"/>
      <c r="P75" s="100"/>
      <c r="Q75" s="100"/>
      <c r="R75" s="100"/>
      <c r="S75" s="100"/>
      <c r="T75" s="100">
        <v>1</v>
      </c>
      <c r="U75" s="100"/>
      <c r="V75" s="100"/>
      <c r="W75" s="100"/>
      <c r="X75" s="100"/>
      <c r="Y75" s="100"/>
      <c r="Z75" s="100">
        <v>1</v>
      </c>
      <c r="AA75" s="100"/>
      <c r="AB75" s="100"/>
      <c r="AC75" s="100"/>
      <c r="AD75" s="100"/>
      <c r="AE75" s="100"/>
      <c r="AF75" s="100">
        <v>1</v>
      </c>
      <c r="AG75" s="100"/>
      <c r="AH75" s="100"/>
      <c r="AI75" s="100"/>
      <c r="AJ75" s="100"/>
      <c r="AK75" s="100"/>
      <c r="AL75" s="100">
        <v>1</v>
      </c>
      <c r="AM75" s="114"/>
    </row>
    <row r="76" spans="1:39" hidden="1" outlineLevel="1" x14ac:dyDescent="0.2">
      <c r="A76" t="s">
        <v>47</v>
      </c>
      <c r="B76" s="114"/>
      <c r="C76" s="6"/>
      <c r="D76" s="110">
        <f>D55</f>
        <v>3000</v>
      </c>
      <c r="E76" s="110">
        <v>3000</v>
      </c>
      <c r="F76" s="110">
        <v>3000</v>
      </c>
      <c r="G76" s="110">
        <v>3000</v>
      </c>
      <c r="H76" s="110"/>
      <c r="I76" s="110"/>
      <c r="J76" s="110">
        <v>4035.586570779356</v>
      </c>
      <c r="K76" s="110">
        <v>3000</v>
      </c>
      <c r="L76" s="110">
        <v>3000</v>
      </c>
      <c r="M76" s="110">
        <v>3000</v>
      </c>
      <c r="N76" s="110"/>
      <c r="O76" s="110"/>
      <c r="P76" s="110">
        <v>4072.8096390711826</v>
      </c>
      <c r="Q76" s="110">
        <v>3000</v>
      </c>
      <c r="R76" s="110">
        <v>3000</v>
      </c>
      <c r="S76" s="110">
        <v>3000</v>
      </c>
      <c r="T76" s="110"/>
      <c r="U76" s="110"/>
      <c r="V76" s="110">
        <v>4247.7347865483089</v>
      </c>
      <c r="W76" s="110">
        <v>3000</v>
      </c>
      <c r="X76" s="110">
        <v>3000</v>
      </c>
      <c r="Y76" s="110">
        <v>3000</v>
      </c>
      <c r="Z76" s="110"/>
      <c r="AA76" s="110"/>
      <c r="AB76" s="110">
        <v>4358.7568406624905</v>
      </c>
      <c r="AC76" s="110">
        <v>3000</v>
      </c>
      <c r="AD76" s="110">
        <v>3000</v>
      </c>
      <c r="AE76" s="110">
        <v>3000</v>
      </c>
      <c r="AF76" s="110"/>
      <c r="AG76" s="110"/>
      <c r="AH76" s="110">
        <v>4477.785404974381</v>
      </c>
      <c r="AI76" s="110">
        <v>3000</v>
      </c>
      <c r="AJ76" s="110">
        <v>3000</v>
      </c>
      <c r="AK76" s="110">
        <v>3000</v>
      </c>
      <c r="AL76" s="110"/>
      <c r="AM76" s="114"/>
    </row>
    <row r="77" spans="1:39" hidden="1" outlineLevel="1" x14ac:dyDescent="0.2">
      <c r="A77" t="s">
        <v>48</v>
      </c>
      <c r="B77" s="114"/>
      <c r="C77" s="6"/>
      <c r="D77" s="110">
        <f>D56</f>
        <v>2000</v>
      </c>
      <c r="E77" s="110">
        <v>2000</v>
      </c>
      <c r="F77" s="110"/>
      <c r="G77" s="110">
        <v>2000</v>
      </c>
      <c r="H77" s="110"/>
      <c r="I77" s="110"/>
      <c r="J77" s="110">
        <v>2211.9899735511126</v>
      </c>
      <c r="K77" s="110">
        <v>2000</v>
      </c>
      <c r="L77" s="110"/>
      <c r="M77" s="110">
        <v>2000</v>
      </c>
      <c r="N77" s="110"/>
      <c r="O77" s="110"/>
      <c r="P77" s="110">
        <v>2212.9680664878915</v>
      </c>
      <c r="Q77" s="110">
        <v>2000</v>
      </c>
      <c r="R77" s="110"/>
      <c r="S77" s="110">
        <v>2000</v>
      </c>
      <c r="T77" s="110"/>
      <c r="U77" s="110"/>
      <c r="V77" s="110">
        <v>2227.0036938874009</v>
      </c>
      <c r="W77" s="110">
        <v>2000</v>
      </c>
      <c r="X77" s="110"/>
      <c r="Y77" s="110">
        <v>2000</v>
      </c>
      <c r="Z77" s="110"/>
      <c r="AA77" s="110"/>
      <c r="AB77" s="110">
        <v>2257.0821236193797</v>
      </c>
      <c r="AC77" s="110">
        <v>2000</v>
      </c>
      <c r="AD77" s="110"/>
      <c r="AE77" s="110">
        <v>2000</v>
      </c>
      <c r="AF77" s="110"/>
      <c r="AG77" s="110"/>
      <c r="AH77" s="110">
        <v>2290.3229278110944</v>
      </c>
      <c r="AI77" s="110">
        <v>2000</v>
      </c>
      <c r="AJ77" s="110"/>
      <c r="AK77" s="110">
        <v>2000</v>
      </c>
      <c r="AL77" s="110"/>
      <c r="AM77" s="114"/>
    </row>
    <row r="78" spans="1:39" hidden="1" outlineLevel="1" x14ac:dyDescent="0.2">
      <c r="A78" t="s">
        <v>68</v>
      </c>
      <c r="B78" s="114"/>
      <c r="C78" s="6"/>
      <c r="D78" s="110"/>
      <c r="E78" s="110">
        <v>1000</v>
      </c>
      <c r="F78" s="110"/>
      <c r="G78" s="110">
        <v>1000</v>
      </c>
      <c r="H78" s="110"/>
      <c r="I78" s="110"/>
      <c r="J78" s="110"/>
      <c r="K78" s="110">
        <v>1000</v>
      </c>
      <c r="L78" s="110"/>
      <c r="M78" s="110">
        <v>1000</v>
      </c>
      <c r="N78" s="110"/>
      <c r="O78" s="110"/>
      <c r="P78" s="110"/>
      <c r="Q78" s="110">
        <v>1000</v>
      </c>
      <c r="R78" s="110"/>
      <c r="S78" s="110">
        <v>1000</v>
      </c>
      <c r="T78" s="110"/>
      <c r="U78" s="110"/>
      <c r="V78" s="110"/>
      <c r="W78" s="110">
        <v>1000</v>
      </c>
      <c r="X78" s="110"/>
      <c r="Y78" s="110">
        <v>1000</v>
      </c>
      <c r="Z78" s="110"/>
      <c r="AA78" s="110"/>
      <c r="AB78" s="110"/>
      <c r="AC78" s="110">
        <v>1000</v>
      </c>
      <c r="AD78" s="110"/>
      <c r="AE78" s="110">
        <v>1000</v>
      </c>
      <c r="AF78" s="110"/>
      <c r="AG78" s="110"/>
      <c r="AH78" s="110"/>
      <c r="AI78" s="110">
        <v>1000</v>
      </c>
      <c r="AJ78" s="110"/>
      <c r="AK78" s="110">
        <v>1000</v>
      </c>
      <c r="AL78" s="110"/>
      <c r="AM78" s="114"/>
    </row>
    <row r="79" spans="1:39" hidden="1" outlineLevel="1" x14ac:dyDescent="0.2">
      <c r="A79" t="s">
        <v>25</v>
      </c>
      <c r="B79" s="114"/>
      <c r="C79" s="6"/>
      <c r="D79" s="105">
        <f>D58</f>
        <v>20</v>
      </c>
      <c r="E79" s="105">
        <v>19.2</v>
      </c>
      <c r="F79" s="105">
        <v>19.2</v>
      </c>
      <c r="G79" s="105">
        <v>15</v>
      </c>
      <c r="H79" s="105">
        <v>8</v>
      </c>
      <c r="I79" s="105"/>
      <c r="J79" s="105">
        <v>36.453943286333455</v>
      </c>
      <c r="K79" s="105">
        <v>19.2</v>
      </c>
      <c r="L79" s="105">
        <v>19.2</v>
      </c>
      <c r="M79" s="105">
        <v>15</v>
      </c>
      <c r="N79" s="105">
        <v>8</v>
      </c>
      <c r="O79" s="105"/>
      <c r="P79" s="105">
        <v>31.305437977278473</v>
      </c>
      <c r="Q79" s="105">
        <v>19.2</v>
      </c>
      <c r="R79" s="105">
        <v>19.2</v>
      </c>
      <c r="S79" s="105">
        <v>15</v>
      </c>
      <c r="T79" s="105">
        <v>8</v>
      </c>
      <c r="U79" s="105"/>
      <c r="V79" s="105">
        <v>33.921976487190214</v>
      </c>
      <c r="W79" s="105">
        <v>19.2</v>
      </c>
      <c r="X79" s="105">
        <v>19.2</v>
      </c>
      <c r="Y79" s="105">
        <v>15</v>
      </c>
      <c r="Z79" s="105">
        <v>8</v>
      </c>
      <c r="AA79" s="105"/>
      <c r="AB79" s="105">
        <v>27.254639974852957</v>
      </c>
      <c r="AC79" s="105">
        <v>19.2</v>
      </c>
      <c r="AD79" s="105">
        <v>19.2</v>
      </c>
      <c r="AE79" s="105">
        <v>15</v>
      </c>
      <c r="AF79" s="105">
        <v>8</v>
      </c>
      <c r="AG79" s="105"/>
      <c r="AH79" s="105">
        <v>25.87392839031191</v>
      </c>
      <c r="AI79" s="105">
        <v>19.2</v>
      </c>
      <c r="AJ79" s="105">
        <v>19.2</v>
      </c>
      <c r="AK79" s="105">
        <v>15</v>
      </c>
      <c r="AL79" s="105">
        <v>8</v>
      </c>
      <c r="AM79" s="114"/>
    </row>
    <row r="80" spans="1:39" hidden="1" outlineLevel="1" x14ac:dyDescent="0.2">
      <c r="A80" t="s">
        <v>26</v>
      </c>
      <c r="B80" s="114"/>
      <c r="C80" s="6"/>
      <c r="D80" s="105">
        <f>D59</f>
        <v>16</v>
      </c>
      <c r="E80" s="105">
        <v>15.36</v>
      </c>
      <c r="F80" s="105"/>
      <c r="G80" s="105">
        <v>12</v>
      </c>
      <c r="H80" s="105">
        <v>7</v>
      </c>
      <c r="I80" s="105"/>
      <c r="J80" s="105">
        <v>26.566607342906973</v>
      </c>
      <c r="K80" s="105">
        <v>15.36</v>
      </c>
      <c r="L80" s="105"/>
      <c r="M80" s="105">
        <v>12</v>
      </c>
      <c r="N80" s="105">
        <v>7</v>
      </c>
      <c r="O80" s="105"/>
      <c r="P80" s="105">
        <v>25.750048756423613</v>
      </c>
      <c r="Q80" s="105">
        <v>15.36</v>
      </c>
      <c r="R80" s="105"/>
      <c r="S80" s="105">
        <v>12</v>
      </c>
      <c r="T80" s="105">
        <v>7</v>
      </c>
      <c r="U80" s="105"/>
      <c r="V80" s="105">
        <v>25.594505329529539</v>
      </c>
      <c r="W80" s="105">
        <v>15.36</v>
      </c>
      <c r="X80" s="105"/>
      <c r="Y80" s="105">
        <v>12</v>
      </c>
      <c r="Z80" s="105">
        <v>7</v>
      </c>
      <c r="AA80" s="105"/>
      <c r="AB80" s="105">
        <v>25.157352006304528</v>
      </c>
      <c r="AC80" s="105">
        <v>15.36</v>
      </c>
      <c r="AD80" s="105"/>
      <c r="AE80" s="105">
        <v>12</v>
      </c>
      <c r="AF80" s="105">
        <v>7</v>
      </c>
      <c r="AG80" s="105"/>
      <c r="AH80" s="105">
        <v>24.993315593692284</v>
      </c>
      <c r="AI80" s="105">
        <v>15.36</v>
      </c>
      <c r="AJ80" s="105"/>
      <c r="AK80" s="105">
        <v>12</v>
      </c>
      <c r="AL80" s="105">
        <v>7</v>
      </c>
      <c r="AM80" s="114"/>
    </row>
    <row r="81" spans="1:39" hidden="1" outlineLevel="1" x14ac:dyDescent="0.2">
      <c r="A81" t="s">
        <v>68</v>
      </c>
      <c r="B81" s="114"/>
      <c r="C81" s="6"/>
      <c r="D81" s="105"/>
      <c r="E81" s="105">
        <v>11.52</v>
      </c>
      <c r="F81" s="105"/>
      <c r="G81" s="105">
        <v>9</v>
      </c>
      <c r="H81" s="105"/>
      <c r="I81" s="105"/>
      <c r="J81" s="105"/>
      <c r="K81" s="105">
        <v>11.52</v>
      </c>
      <c r="L81" s="105"/>
      <c r="M81" s="105">
        <v>9</v>
      </c>
      <c r="N81" s="105"/>
      <c r="O81" s="105"/>
      <c r="P81" s="105"/>
      <c r="Q81" s="105">
        <v>11.52</v>
      </c>
      <c r="R81" s="105"/>
      <c r="S81" s="105">
        <v>9</v>
      </c>
      <c r="T81" s="105"/>
      <c r="U81" s="105"/>
      <c r="V81" s="105"/>
      <c r="W81" s="105">
        <v>11.52</v>
      </c>
      <c r="X81" s="105"/>
      <c r="Y81" s="105">
        <v>9</v>
      </c>
      <c r="Z81" s="105"/>
      <c r="AA81" s="105"/>
      <c r="AB81" s="105"/>
      <c r="AC81" s="105">
        <v>11.52</v>
      </c>
      <c r="AD81" s="105"/>
      <c r="AE81" s="105">
        <v>9</v>
      </c>
      <c r="AF81" s="105"/>
      <c r="AG81" s="105"/>
      <c r="AH81" s="105"/>
      <c r="AI81" s="105">
        <v>11.52</v>
      </c>
      <c r="AJ81" s="105"/>
      <c r="AK81" s="105">
        <v>9</v>
      </c>
      <c r="AL81" s="105"/>
      <c r="AM81" s="114"/>
    </row>
    <row r="82" spans="1:39" collapsed="1" x14ac:dyDescent="0.2">
      <c r="B82" s="114"/>
      <c r="C82" s="6"/>
      <c r="D82" s="100"/>
      <c r="E82" s="73"/>
      <c r="J82" s="100"/>
      <c r="K82" s="73"/>
      <c r="P82" s="100"/>
      <c r="Q82" s="73"/>
      <c r="V82" s="100"/>
      <c r="W82" s="73"/>
      <c r="AB82" s="100"/>
      <c r="AC82" s="73"/>
      <c r="AH82" s="100"/>
      <c r="AI82" s="73"/>
      <c r="AM82" s="114"/>
    </row>
    <row r="83" spans="1:39" ht="15.75" x14ac:dyDescent="0.25">
      <c r="A83" s="50" t="s">
        <v>61</v>
      </c>
      <c r="B83" s="122"/>
      <c r="C83" s="51"/>
      <c r="D83" s="98"/>
      <c r="J83" s="98"/>
      <c r="P83" s="98"/>
      <c r="V83" s="98"/>
      <c r="W83" s="15"/>
      <c r="AB83" s="98"/>
      <c r="AC83" s="28"/>
      <c r="AH83" s="98"/>
      <c r="AM83" s="122"/>
    </row>
    <row r="84" spans="1:39" x14ac:dyDescent="0.2">
      <c r="B84" s="114"/>
      <c r="C84" s="6"/>
      <c r="D84" s="98"/>
      <c r="J84" s="98"/>
      <c r="P84" s="98"/>
      <c r="V84" s="98"/>
      <c r="AB84" s="98"/>
      <c r="AH84" s="98"/>
      <c r="AM84" s="114"/>
    </row>
    <row r="85" spans="1:39" x14ac:dyDescent="0.2">
      <c r="A85" s="85" t="s">
        <v>62</v>
      </c>
      <c r="B85" s="116"/>
      <c r="C85" s="85"/>
      <c r="D85" s="99"/>
      <c r="E85" s="86"/>
      <c r="F85" s="88"/>
      <c r="G85" s="86"/>
      <c r="H85" s="86"/>
      <c r="I85" s="86"/>
      <c r="J85" s="99"/>
      <c r="K85" s="87"/>
      <c r="L85" s="87"/>
      <c r="M85" s="86"/>
      <c r="N85" s="86"/>
      <c r="O85" s="86"/>
      <c r="P85" s="99"/>
      <c r="Q85" s="87"/>
      <c r="R85" s="88"/>
      <c r="S85" s="86"/>
      <c r="T85" s="86"/>
      <c r="U85" s="86"/>
      <c r="V85" s="99"/>
      <c r="W85" s="88"/>
      <c r="X85" s="87"/>
      <c r="Y85" s="86"/>
      <c r="Z85" s="86"/>
      <c r="AA85" s="86"/>
      <c r="AB85" s="99"/>
      <c r="AC85" s="86"/>
      <c r="AD85" s="88"/>
      <c r="AE85" s="86"/>
      <c r="AF85" s="86"/>
      <c r="AG85" s="86"/>
      <c r="AH85" s="99"/>
      <c r="AI85" s="88"/>
      <c r="AJ85" s="87"/>
      <c r="AK85" s="86"/>
      <c r="AL85" s="86"/>
      <c r="AM85" s="116"/>
    </row>
    <row r="86" spans="1:39" x14ac:dyDescent="0.2">
      <c r="B86" s="114"/>
      <c r="C86" s="6"/>
      <c r="D86" s="98"/>
      <c r="F86" s="54"/>
      <c r="J86" s="98"/>
      <c r="L86" s="54"/>
      <c r="P86" s="98"/>
      <c r="Q86" s="54"/>
      <c r="R86" s="54"/>
      <c r="V86" s="98"/>
      <c r="W86" s="54"/>
      <c r="X86" s="54"/>
      <c r="AB86" s="98"/>
      <c r="AC86" s="54"/>
      <c r="AH86" s="98"/>
      <c r="AI86" s="54"/>
      <c r="AM86" s="114"/>
    </row>
    <row r="87" spans="1:39" hidden="1" outlineLevel="1" x14ac:dyDescent="0.2">
      <c r="A87" t="s">
        <v>13</v>
      </c>
      <c r="B87" s="114"/>
      <c r="C87" s="23"/>
      <c r="D87" s="100">
        <v>20</v>
      </c>
      <c r="E87" s="100">
        <v>20</v>
      </c>
      <c r="F87" s="100">
        <v>20</v>
      </c>
      <c r="G87" s="100">
        <v>20</v>
      </c>
      <c r="H87" s="100">
        <v>20</v>
      </c>
      <c r="I87" s="100"/>
      <c r="J87" s="100">
        <f>D87</f>
        <v>20</v>
      </c>
      <c r="K87" s="100">
        <v>20</v>
      </c>
      <c r="L87" s="100">
        <v>20</v>
      </c>
      <c r="M87" s="100">
        <v>20</v>
      </c>
      <c r="N87" s="100">
        <v>20</v>
      </c>
      <c r="O87" s="100"/>
      <c r="P87" s="100">
        <f>J87</f>
        <v>20</v>
      </c>
      <c r="Q87" s="100">
        <v>20</v>
      </c>
      <c r="R87" s="100">
        <v>20</v>
      </c>
      <c r="S87" s="100">
        <v>20</v>
      </c>
      <c r="T87" s="100">
        <v>20</v>
      </c>
      <c r="U87" s="100"/>
      <c r="V87" s="100">
        <f>P87</f>
        <v>20</v>
      </c>
      <c r="W87" s="100">
        <v>20</v>
      </c>
      <c r="X87" s="100">
        <v>20</v>
      </c>
      <c r="Y87" s="100">
        <v>20</v>
      </c>
      <c r="Z87" s="100">
        <v>20</v>
      </c>
      <c r="AA87" s="100"/>
      <c r="AB87" s="100">
        <f>V87</f>
        <v>20</v>
      </c>
      <c r="AC87" s="100">
        <v>20</v>
      </c>
      <c r="AD87" s="100">
        <v>20</v>
      </c>
      <c r="AE87" s="100">
        <v>20</v>
      </c>
      <c r="AF87" s="100">
        <v>20</v>
      </c>
      <c r="AG87" s="100"/>
      <c r="AH87" s="100">
        <f>AB87</f>
        <v>20</v>
      </c>
      <c r="AI87" s="100">
        <v>20</v>
      </c>
      <c r="AJ87" s="100">
        <v>20</v>
      </c>
      <c r="AK87" s="100">
        <v>20</v>
      </c>
      <c r="AL87" s="100">
        <v>20</v>
      </c>
      <c r="AM87" s="114"/>
    </row>
    <row r="88" spans="1:39" hidden="1" outlineLevel="1" x14ac:dyDescent="0.2">
      <c r="A88" t="s">
        <v>14</v>
      </c>
      <c r="B88" s="114"/>
      <c r="C88" s="23"/>
      <c r="D88" s="100">
        <v>4</v>
      </c>
      <c r="E88" s="100">
        <v>4</v>
      </c>
      <c r="F88" s="100">
        <v>4</v>
      </c>
      <c r="G88" s="100">
        <v>4</v>
      </c>
      <c r="H88" s="100">
        <v>4</v>
      </c>
      <c r="I88" s="100"/>
      <c r="J88" s="100">
        <v>4</v>
      </c>
      <c r="K88" s="100">
        <v>4</v>
      </c>
      <c r="L88" s="100">
        <v>4</v>
      </c>
      <c r="M88" s="100">
        <v>4</v>
      </c>
      <c r="N88" s="100">
        <v>4</v>
      </c>
      <c r="O88" s="100"/>
      <c r="P88" s="100">
        <v>4</v>
      </c>
      <c r="Q88" s="100">
        <v>4</v>
      </c>
      <c r="R88" s="100">
        <v>4</v>
      </c>
      <c r="S88" s="100">
        <v>4</v>
      </c>
      <c r="T88" s="100">
        <v>4</v>
      </c>
      <c r="U88" s="100"/>
      <c r="V88" s="100">
        <v>4</v>
      </c>
      <c r="W88" s="100">
        <v>4</v>
      </c>
      <c r="X88" s="100">
        <v>4</v>
      </c>
      <c r="Y88" s="100">
        <v>4</v>
      </c>
      <c r="Z88" s="100">
        <v>4</v>
      </c>
      <c r="AA88" s="100"/>
      <c r="AB88" s="100">
        <v>4</v>
      </c>
      <c r="AC88" s="100">
        <v>4</v>
      </c>
      <c r="AD88" s="100">
        <v>4</v>
      </c>
      <c r="AE88" s="100">
        <v>4</v>
      </c>
      <c r="AF88" s="100">
        <v>4</v>
      </c>
      <c r="AG88" s="100"/>
      <c r="AH88" s="100">
        <v>4</v>
      </c>
      <c r="AI88" s="100">
        <v>4</v>
      </c>
      <c r="AJ88" s="100">
        <v>4</v>
      </c>
      <c r="AK88" s="100">
        <v>4</v>
      </c>
      <c r="AL88" s="100">
        <v>4</v>
      </c>
      <c r="AM88" s="114"/>
    </row>
    <row r="89" spans="1:39" hidden="1" outlineLevel="1" x14ac:dyDescent="0.2">
      <c r="A89" t="s">
        <v>15</v>
      </c>
      <c r="B89" s="114"/>
      <c r="C89" s="23"/>
      <c r="D89" s="100">
        <v>8</v>
      </c>
      <c r="E89" s="100">
        <v>8</v>
      </c>
      <c r="F89" s="100">
        <v>8</v>
      </c>
      <c r="G89" s="100">
        <v>8</v>
      </c>
      <c r="H89" s="100">
        <v>8</v>
      </c>
      <c r="I89" s="100"/>
      <c r="J89" s="100">
        <v>8</v>
      </c>
      <c r="K89" s="100">
        <v>8</v>
      </c>
      <c r="L89" s="100">
        <v>8</v>
      </c>
      <c r="M89" s="100">
        <v>8</v>
      </c>
      <c r="N89" s="100">
        <v>8</v>
      </c>
      <c r="O89" s="100"/>
      <c r="P89" s="100">
        <v>8</v>
      </c>
      <c r="Q89" s="100">
        <v>8</v>
      </c>
      <c r="R89" s="100">
        <v>8</v>
      </c>
      <c r="S89" s="100">
        <v>8</v>
      </c>
      <c r="T89" s="100">
        <v>8</v>
      </c>
      <c r="U89" s="100"/>
      <c r="V89" s="100">
        <v>8</v>
      </c>
      <c r="W89" s="100">
        <v>8</v>
      </c>
      <c r="X89" s="100">
        <v>8</v>
      </c>
      <c r="Y89" s="100">
        <v>8</v>
      </c>
      <c r="Z89" s="100">
        <v>8</v>
      </c>
      <c r="AA89" s="100"/>
      <c r="AB89" s="100">
        <v>8</v>
      </c>
      <c r="AC89" s="100">
        <v>8</v>
      </c>
      <c r="AD89" s="100">
        <v>8</v>
      </c>
      <c r="AE89" s="100">
        <v>8</v>
      </c>
      <c r="AF89" s="100">
        <v>8</v>
      </c>
      <c r="AG89" s="100"/>
      <c r="AH89" s="100">
        <v>8</v>
      </c>
      <c r="AI89" s="100">
        <v>8</v>
      </c>
      <c r="AJ89" s="100">
        <v>8</v>
      </c>
      <c r="AK89" s="100">
        <v>8</v>
      </c>
      <c r="AL89" s="100">
        <v>8</v>
      </c>
      <c r="AM89" s="114"/>
    </row>
    <row r="90" spans="1:39" hidden="1" outlineLevel="1" x14ac:dyDescent="0.2">
      <c r="A90" s="15" t="s">
        <v>63</v>
      </c>
      <c r="B90" s="123"/>
      <c r="C90" s="23"/>
      <c r="D90" s="100">
        <v>20</v>
      </c>
      <c r="E90" s="100">
        <v>20</v>
      </c>
      <c r="F90" s="100">
        <v>20</v>
      </c>
      <c r="G90" s="100">
        <v>20</v>
      </c>
      <c r="H90" s="100"/>
      <c r="I90" s="100"/>
      <c r="J90" s="100">
        <f>D90</f>
        <v>20</v>
      </c>
      <c r="K90" s="100">
        <v>20</v>
      </c>
      <c r="L90" s="100">
        <v>20</v>
      </c>
      <c r="M90" s="100">
        <v>20</v>
      </c>
      <c r="N90" s="100"/>
      <c r="O90" s="100"/>
      <c r="P90" s="100">
        <f>J90</f>
        <v>20</v>
      </c>
      <c r="Q90" s="100">
        <v>20</v>
      </c>
      <c r="R90" s="100">
        <v>20</v>
      </c>
      <c r="S90" s="100">
        <v>20</v>
      </c>
      <c r="T90" s="100"/>
      <c r="U90" s="100"/>
      <c r="V90" s="100">
        <f>P90</f>
        <v>20</v>
      </c>
      <c r="W90" s="100">
        <v>20</v>
      </c>
      <c r="X90" s="100">
        <v>20</v>
      </c>
      <c r="Y90" s="100">
        <v>20</v>
      </c>
      <c r="Z90" s="100"/>
      <c r="AA90" s="100"/>
      <c r="AB90" s="100">
        <f>V90</f>
        <v>20</v>
      </c>
      <c r="AC90" s="100">
        <v>20</v>
      </c>
      <c r="AD90" s="100">
        <v>20</v>
      </c>
      <c r="AE90" s="100">
        <v>20</v>
      </c>
      <c r="AF90" s="100"/>
      <c r="AG90" s="100"/>
      <c r="AH90" s="100">
        <f>AB90</f>
        <v>20</v>
      </c>
      <c r="AI90" s="100">
        <v>20</v>
      </c>
      <c r="AJ90" s="100">
        <v>20</v>
      </c>
      <c r="AK90" s="100">
        <v>20</v>
      </c>
      <c r="AL90" s="100"/>
      <c r="AM90" s="123"/>
    </row>
    <row r="91" spans="1:39" hidden="1" outlineLevel="1" x14ac:dyDescent="0.2">
      <c r="A91" s="6" t="s">
        <v>64</v>
      </c>
      <c r="B91" s="114"/>
      <c r="C91" s="6"/>
      <c r="D91" s="106">
        <v>0.114</v>
      </c>
      <c r="E91" s="106">
        <v>0.114</v>
      </c>
      <c r="F91" s="106">
        <v>0.114</v>
      </c>
      <c r="G91" s="106">
        <v>0.114</v>
      </c>
      <c r="H91" s="106">
        <v>0.25600000000000001</v>
      </c>
      <c r="I91" s="106"/>
      <c r="J91" s="106">
        <v>0.114</v>
      </c>
      <c r="K91" s="106">
        <v>0.114</v>
      </c>
      <c r="L91" s="106">
        <v>0.114</v>
      </c>
      <c r="M91" s="106">
        <v>0.114</v>
      </c>
      <c r="N91" s="106">
        <v>0.25600000000000001</v>
      </c>
      <c r="O91" s="106"/>
      <c r="P91" s="106">
        <v>0.114</v>
      </c>
      <c r="Q91" s="106">
        <v>0.114</v>
      </c>
      <c r="R91" s="106">
        <v>0.114</v>
      </c>
      <c r="S91" s="106">
        <v>0.114</v>
      </c>
      <c r="T91" s="106">
        <v>0.25600000000000001</v>
      </c>
      <c r="U91" s="106"/>
      <c r="V91" s="106">
        <v>0.114</v>
      </c>
      <c r="W91" s="106">
        <v>0.114</v>
      </c>
      <c r="X91" s="106">
        <v>0.114</v>
      </c>
      <c r="Y91" s="106">
        <v>0.114</v>
      </c>
      <c r="Z91" s="106">
        <v>0.25600000000000001</v>
      </c>
      <c r="AA91" s="106"/>
      <c r="AB91" s="106">
        <v>0.114</v>
      </c>
      <c r="AC91" s="106">
        <v>0.114</v>
      </c>
      <c r="AD91" s="106">
        <v>0.114</v>
      </c>
      <c r="AE91" s="106">
        <v>0.114</v>
      </c>
      <c r="AF91" s="106">
        <v>0.25600000000000001</v>
      </c>
      <c r="AG91" s="106"/>
      <c r="AH91" s="106">
        <v>0.114</v>
      </c>
      <c r="AI91" s="106">
        <v>0.114</v>
      </c>
      <c r="AJ91" s="106">
        <v>0.114</v>
      </c>
      <c r="AK91" s="106">
        <v>0.114</v>
      </c>
      <c r="AL91" s="106">
        <v>0.25600000000000001</v>
      </c>
      <c r="AM91" s="114"/>
    </row>
    <row r="92" spans="1:39" hidden="1" outlineLevel="1" x14ac:dyDescent="0.2">
      <c r="A92" t="s">
        <v>17</v>
      </c>
      <c r="B92" s="114"/>
      <c r="C92" s="6"/>
      <c r="D92" s="103">
        <v>8.635056910272084</v>
      </c>
      <c r="E92" s="103">
        <v>9.9980392225172814</v>
      </c>
      <c r="F92" s="103">
        <v>9.9683635289661119</v>
      </c>
      <c r="G92" s="103">
        <v>9.75</v>
      </c>
      <c r="H92" s="103">
        <v>9.7035815884911738</v>
      </c>
      <c r="I92" s="103"/>
      <c r="J92" s="103">
        <f>D92</f>
        <v>8.635056910272084</v>
      </c>
      <c r="K92" s="103">
        <v>9.9980392225172814</v>
      </c>
      <c r="L92" s="103">
        <v>9.9683635289661119</v>
      </c>
      <c r="M92" s="103">
        <v>9.75</v>
      </c>
      <c r="N92" s="103">
        <v>9.9664924796308725</v>
      </c>
      <c r="O92" s="103"/>
      <c r="P92" s="103">
        <f>J92</f>
        <v>8.635056910272084</v>
      </c>
      <c r="Q92" s="103">
        <v>9.9980392225172814</v>
      </c>
      <c r="R92" s="103">
        <v>9.9683635289661119</v>
      </c>
      <c r="S92" s="103">
        <v>9.75</v>
      </c>
      <c r="T92" s="103">
        <v>10.347259656464333</v>
      </c>
      <c r="U92" s="103"/>
      <c r="V92" s="103">
        <f>P92</f>
        <v>8.635056910272084</v>
      </c>
      <c r="W92" s="103">
        <v>9.9980392225172814</v>
      </c>
      <c r="X92" s="103">
        <v>9.9683635289661119</v>
      </c>
      <c r="Y92" s="103">
        <v>9.75</v>
      </c>
      <c r="Z92" s="103">
        <v>10.494406992933927</v>
      </c>
      <c r="AA92" s="103"/>
      <c r="AB92" s="103">
        <f>V92</f>
        <v>8.635056910272084</v>
      </c>
      <c r="AC92" s="103">
        <v>9.9980392225172814</v>
      </c>
      <c r="AD92" s="103">
        <v>9.9683635289661119</v>
      </c>
      <c r="AE92" s="103">
        <v>9.75</v>
      </c>
      <c r="AF92" s="103">
        <v>9.8529167614159068</v>
      </c>
      <c r="AG92" s="103"/>
      <c r="AH92" s="103">
        <f t="shared" ref="AH92:AH96" si="7">AB92</f>
        <v>8.635056910272084</v>
      </c>
      <c r="AI92" s="103">
        <v>9.9980392225172814</v>
      </c>
      <c r="AJ92" s="103">
        <v>9.9683635289661119</v>
      </c>
      <c r="AK92" s="103">
        <v>9.75</v>
      </c>
      <c r="AL92" s="103">
        <v>9.6158810718537655</v>
      </c>
      <c r="AM92" s="114"/>
    </row>
    <row r="93" spans="1:39" hidden="1" outlineLevel="1" x14ac:dyDescent="0.2">
      <c r="A93" t="s">
        <v>18</v>
      </c>
      <c r="B93" s="114"/>
      <c r="C93" s="6"/>
      <c r="D93" s="103">
        <v>14.571658536084142</v>
      </c>
      <c r="E93" s="103">
        <v>16.871691187997911</v>
      </c>
      <c r="F93" s="103">
        <v>16.821613455130311</v>
      </c>
      <c r="G93" s="103">
        <v>16.453692979307284</v>
      </c>
      <c r="H93" s="103">
        <v>16.374793930578917</v>
      </c>
      <c r="I93" s="103"/>
      <c r="J93" s="103">
        <f>D93</f>
        <v>14.571658536084142</v>
      </c>
      <c r="K93" s="103">
        <v>16.871691187997911</v>
      </c>
      <c r="L93" s="103">
        <v>16.821613455130311</v>
      </c>
      <c r="M93" s="103">
        <v>16.453692979307284</v>
      </c>
      <c r="N93" s="103">
        <v>16.818456059377162</v>
      </c>
      <c r="O93" s="103"/>
      <c r="P93" s="103">
        <f>J93</f>
        <v>14.571658536084142</v>
      </c>
      <c r="Q93" s="103">
        <v>16.871691187997911</v>
      </c>
      <c r="R93" s="103">
        <v>16.821613455130311</v>
      </c>
      <c r="S93" s="103">
        <v>16.453692979307284</v>
      </c>
      <c r="T93" s="103">
        <v>17.461000670283628</v>
      </c>
      <c r="U93" s="103"/>
      <c r="V93" s="103">
        <f>P93</f>
        <v>14.571658536084142</v>
      </c>
      <c r="W93" s="103">
        <v>16.871691187997911</v>
      </c>
      <c r="X93" s="103">
        <v>16.821613455130311</v>
      </c>
      <c r="Y93" s="103">
        <v>16.453692979307284</v>
      </c>
      <c r="Z93" s="103">
        <v>17.709311800576067</v>
      </c>
      <c r="AA93" s="103"/>
      <c r="AB93" s="103">
        <f>V93</f>
        <v>14.571658536084142</v>
      </c>
      <c r="AC93" s="103">
        <v>16.871691187997911</v>
      </c>
      <c r="AD93" s="103">
        <v>16.821613455130311</v>
      </c>
      <c r="AE93" s="103">
        <v>16.453692979307284</v>
      </c>
      <c r="AF93" s="103">
        <v>16.626797034889403</v>
      </c>
      <c r="AG93" s="103"/>
      <c r="AH93" s="103">
        <f t="shared" si="7"/>
        <v>14.571658536084142</v>
      </c>
      <c r="AI93" s="103">
        <v>16.871691187997911</v>
      </c>
      <c r="AJ93" s="103">
        <v>16.821613455130311</v>
      </c>
      <c r="AK93" s="103">
        <v>16.453692979307284</v>
      </c>
      <c r="AL93" s="103">
        <v>16.226799308753289</v>
      </c>
      <c r="AM93" s="114"/>
    </row>
    <row r="94" spans="1:39" hidden="1" outlineLevel="1" x14ac:dyDescent="0.2">
      <c r="A94" t="s">
        <v>19</v>
      </c>
      <c r="B94" s="114"/>
      <c r="C94" s="6"/>
      <c r="D94" s="103">
        <v>208.32074796031404</v>
      </c>
      <c r="E94" s="103">
        <v>301.41588746083977</v>
      </c>
      <c r="F94" s="103">
        <v>300.52123948950583</v>
      </c>
      <c r="G94" s="103">
        <v>235.23</v>
      </c>
      <c r="H94" s="103">
        <v>234.09890582234928</v>
      </c>
      <c r="I94" s="103"/>
      <c r="J94" s="103">
        <f>D94</f>
        <v>208.32074796031404</v>
      </c>
      <c r="K94" s="103">
        <v>301.41588746083977</v>
      </c>
      <c r="L94" s="103">
        <v>300.52123948950583</v>
      </c>
      <c r="M94" s="103">
        <v>235.23</v>
      </c>
      <c r="N94" s="103">
        <v>240.44163107109452</v>
      </c>
      <c r="O94" s="103"/>
      <c r="P94" s="103">
        <f>J94</f>
        <v>208.32074796031404</v>
      </c>
      <c r="Q94" s="103">
        <v>301.41588746083977</v>
      </c>
      <c r="R94" s="103">
        <v>300.52123948950583</v>
      </c>
      <c r="S94" s="103">
        <v>235.23</v>
      </c>
      <c r="T94" s="103">
        <v>249.62763921220173</v>
      </c>
      <c r="U94" s="103"/>
      <c r="V94" s="103">
        <f>P94</f>
        <v>208.32074796031404</v>
      </c>
      <c r="W94" s="103">
        <v>301.41588746083977</v>
      </c>
      <c r="X94" s="103">
        <v>300.52123948950583</v>
      </c>
      <c r="Y94" s="103">
        <v>235.23</v>
      </c>
      <c r="Z94" s="103">
        <v>253.17756870453067</v>
      </c>
      <c r="AA94" s="103"/>
      <c r="AB94" s="103">
        <f>V94</f>
        <v>208.32074796031404</v>
      </c>
      <c r="AC94" s="103">
        <v>301.41588746083977</v>
      </c>
      <c r="AD94" s="103">
        <v>300.52123948950583</v>
      </c>
      <c r="AE94" s="103">
        <v>235.23</v>
      </c>
      <c r="AF94" s="103">
        <v>237.70161686915844</v>
      </c>
      <c r="AG94" s="103"/>
      <c r="AH94" s="103">
        <f t="shared" si="7"/>
        <v>208.32074796031404</v>
      </c>
      <c r="AI94" s="103">
        <v>301.41588746083977</v>
      </c>
      <c r="AJ94" s="103">
        <v>300.52123948950583</v>
      </c>
      <c r="AK94" s="103">
        <v>235.23</v>
      </c>
      <c r="AL94" s="103">
        <v>231.98313085847181</v>
      </c>
      <c r="AM94" s="114"/>
    </row>
    <row r="95" spans="1:39" hidden="1" outlineLevel="1" x14ac:dyDescent="0.2">
      <c r="A95" t="s">
        <v>20</v>
      </c>
      <c r="B95" s="114"/>
      <c r="C95" s="6"/>
      <c r="D95" s="103">
        <v>1.0793821137840105</v>
      </c>
      <c r="E95" s="103">
        <v>1.2497549028146602</v>
      </c>
      <c r="F95" s="103">
        <v>1.246045441120764</v>
      </c>
      <c r="G95" s="103">
        <v>1.2187920725412804</v>
      </c>
      <c r="H95" s="103">
        <v>1.2129476985614012</v>
      </c>
      <c r="I95" s="103"/>
      <c r="J95" s="103">
        <f>D95</f>
        <v>1.0793821137840105</v>
      </c>
      <c r="K95" s="103">
        <v>1.2497549028146602</v>
      </c>
      <c r="L95" s="103">
        <v>1.246045441120764</v>
      </c>
      <c r="M95" s="103">
        <v>1.2187920725412804</v>
      </c>
      <c r="N95" s="103">
        <v>1.2458115599538637</v>
      </c>
      <c r="O95" s="103"/>
      <c r="P95" s="103">
        <f>J95</f>
        <v>1.0793821137840105</v>
      </c>
      <c r="Q95" s="103">
        <v>1.2497549028146602</v>
      </c>
      <c r="R95" s="103">
        <v>1.246045441120764</v>
      </c>
      <c r="S95" s="103">
        <v>1.2187920725412804</v>
      </c>
      <c r="T95" s="103">
        <v>1.2934074570580465</v>
      </c>
      <c r="U95" s="103"/>
      <c r="V95" s="103">
        <f>P95</f>
        <v>1.0793821137840105</v>
      </c>
      <c r="W95" s="103">
        <v>1.2497549028146602</v>
      </c>
      <c r="X95" s="103">
        <v>1.246045441120764</v>
      </c>
      <c r="Y95" s="103">
        <v>1.2187920725412804</v>
      </c>
      <c r="Z95" s="103">
        <v>1.3118008741167457</v>
      </c>
      <c r="AA95" s="103"/>
      <c r="AB95" s="103">
        <f>V95</f>
        <v>1.0793821137840105</v>
      </c>
      <c r="AC95" s="103">
        <v>1.2497549028146602</v>
      </c>
      <c r="AD95" s="103">
        <v>1.246045441120764</v>
      </c>
      <c r="AE95" s="103">
        <v>1.2187920725412804</v>
      </c>
      <c r="AF95" s="103">
        <v>1.231614595176993</v>
      </c>
      <c r="AG95" s="103"/>
      <c r="AH95" s="103">
        <f t="shared" si="7"/>
        <v>1.0793821137840105</v>
      </c>
      <c r="AI95" s="103">
        <v>1.2497549028146602</v>
      </c>
      <c r="AJ95" s="103">
        <v>1.246045441120764</v>
      </c>
      <c r="AK95" s="103">
        <v>1.2187920725412804</v>
      </c>
      <c r="AL95" s="103">
        <v>1.2019851339817254</v>
      </c>
      <c r="AM95" s="114"/>
    </row>
    <row r="96" spans="1:39" hidden="1" outlineLevel="1" x14ac:dyDescent="0.2">
      <c r="A96" t="s">
        <v>21</v>
      </c>
      <c r="B96" s="114"/>
      <c r="C96" s="6"/>
      <c r="D96" s="103">
        <v>10.793821137840105</v>
      </c>
      <c r="E96" s="103">
        <v>12.497549028146603</v>
      </c>
      <c r="F96" s="103">
        <v>12.460454411207639</v>
      </c>
      <c r="G96" s="103">
        <v>12.187920725412805</v>
      </c>
      <c r="H96" s="103">
        <v>12.12947698561401</v>
      </c>
      <c r="I96" s="103"/>
      <c r="J96" s="103">
        <f>D96</f>
        <v>10.793821137840105</v>
      </c>
      <c r="K96" s="103">
        <v>12.497549028146603</v>
      </c>
      <c r="L96" s="103">
        <v>12.460454411207639</v>
      </c>
      <c r="M96" s="103">
        <v>12.187920725412805</v>
      </c>
      <c r="N96" s="103">
        <v>12.458115599538637</v>
      </c>
      <c r="O96" s="103"/>
      <c r="P96" s="103">
        <f>J96</f>
        <v>10.793821137840105</v>
      </c>
      <c r="Q96" s="103">
        <v>12.497549028146603</v>
      </c>
      <c r="R96" s="103">
        <v>12.460454411207639</v>
      </c>
      <c r="S96" s="103">
        <v>12.187920725412805</v>
      </c>
      <c r="T96" s="103">
        <v>12.934074570580464</v>
      </c>
      <c r="U96" s="103"/>
      <c r="V96" s="103">
        <f>P96</f>
        <v>10.793821137840105</v>
      </c>
      <c r="W96" s="103">
        <v>12.497549028146603</v>
      </c>
      <c r="X96" s="103">
        <v>12.460454411207639</v>
      </c>
      <c r="Y96" s="103">
        <v>12.187920725412805</v>
      </c>
      <c r="Z96" s="103">
        <v>13.118008741167456</v>
      </c>
      <c r="AA96" s="103"/>
      <c r="AB96" s="103">
        <f>V96</f>
        <v>10.793821137840105</v>
      </c>
      <c r="AC96" s="103">
        <v>12.497549028146603</v>
      </c>
      <c r="AD96" s="103">
        <v>12.460454411207639</v>
      </c>
      <c r="AE96" s="103">
        <v>12.187920725412805</v>
      </c>
      <c r="AF96" s="103">
        <v>12.316145951769927</v>
      </c>
      <c r="AG96" s="103"/>
      <c r="AH96" s="103">
        <f t="shared" si="7"/>
        <v>10.793821137840105</v>
      </c>
      <c r="AI96" s="103">
        <v>12.497549028146603</v>
      </c>
      <c r="AJ96" s="103">
        <v>12.460454411207639</v>
      </c>
      <c r="AK96" s="103">
        <v>12.187920725412805</v>
      </c>
      <c r="AL96" s="103">
        <v>12.019851339817251</v>
      </c>
      <c r="AM96" s="114"/>
    </row>
    <row r="97" spans="1:39" hidden="1" outlineLevel="1" x14ac:dyDescent="0.2">
      <c r="A97" t="s">
        <v>22</v>
      </c>
      <c r="B97" s="114"/>
      <c r="C97" s="6"/>
      <c r="D97" s="105">
        <v>2</v>
      </c>
      <c r="E97" s="105">
        <v>2</v>
      </c>
      <c r="F97" s="105">
        <v>2</v>
      </c>
      <c r="G97" s="105">
        <v>2</v>
      </c>
      <c r="H97" s="105">
        <v>2</v>
      </c>
      <c r="I97" s="105"/>
      <c r="J97" s="105">
        <v>2</v>
      </c>
      <c r="K97" s="105">
        <v>2</v>
      </c>
      <c r="L97" s="105">
        <v>2</v>
      </c>
      <c r="M97" s="105">
        <v>2</v>
      </c>
      <c r="N97" s="105">
        <v>2</v>
      </c>
      <c r="O97" s="105"/>
      <c r="P97" s="105">
        <v>2</v>
      </c>
      <c r="Q97" s="105">
        <v>2</v>
      </c>
      <c r="R97" s="105">
        <v>2</v>
      </c>
      <c r="S97" s="105">
        <v>2</v>
      </c>
      <c r="T97" s="105">
        <v>2</v>
      </c>
      <c r="U97" s="105"/>
      <c r="V97" s="105">
        <v>2</v>
      </c>
      <c r="W97" s="105">
        <v>2</v>
      </c>
      <c r="X97" s="105">
        <v>2</v>
      </c>
      <c r="Y97" s="105">
        <v>2</v>
      </c>
      <c r="Z97" s="105">
        <v>2</v>
      </c>
      <c r="AA97" s="105"/>
      <c r="AB97" s="105">
        <v>2</v>
      </c>
      <c r="AC97" s="105">
        <v>2</v>
      </c>
      <c r="AD97" s="105">
        <v>2</v>
      </c>
      <c r="AE97" s="105">
        <v>2</v>
      </c>
      <c r="AF97" s="105">
        <v>2</v>
      </c>
      <c r="AG97" s="105"/>
      <c r="AH97" s="105">
        <v>2</v>
      </c>
      <c r="AI97" s="105">
        <v>2</v>
      </c>
      <c r="AJ97" s="105">
        <v>2</v>
      </c>
      <c r="AK97" s="105">
        <v>2</v>
      </c>
      <c r="AL97" s="105">
        <v>2</v>
      </c>
      <c r="AM97" s="114"/>
    </row>
    <row r="98" spans="1:39" hidden="1" outlineLevel="1" x14ac:dyDescent="0.2">
      <c r="A98" s="15" t="s">
        <v>87</v>
      </c>
      <c r="B98" s="123"/>
      <c r="C98" s="6"/>
      <c r="D98" s="105"/>
      <c r="E98" s="105"/>
      <c r="F98" s="105"/>
      <c r="G98" s="105"/>
      <c r="H98" s="105">
        <v>1</v>
      </c>
      <c r="I98" s="105"/>
      <c r="J98" s="105"/>
      <c r="K98" s="105"/>
      <c r="L98" s="105"/>
      <c r="M98" s="105"/>
      <c r="N98" s="105">
        <v>1</v>
      </c>
      <c r="O98" s="105"/>
      <c r="P98" s="105"/>
      <c r="Q98" s="105"/>
      <c r="R98" s="105"/>
      <c r="S98" s="105"/>
      <c r="T98" s="105">
        <v>1</v>
      </c>
      <c r="U98" s="105"/>
      <c r="V98" s="105"/>
      <c r="W98" s="105"/>
      <c r="X98" s="105"/>
      <c r="Y98" s="105"/>
      <c r="Z98" s="105">
        <v>1</v>
      </c>
      <c r="AA98" s="105"/>
      <c r="AB98" s="105"/>
      <c r="AC98" s="105"/>
      <c r="AD98" s="105"/>
      <c r="AE98" s="105"/>
      <c r="AF98" s="105">
        <v>1</v>
      </c>
      <c r="AG98" s="105"/>
      <c r="AH98" s="105"/>
      <c r="AI98" s="105"/>
      <c r="AJ98" s="105"/>
      <c r="AK98" s="105"/>
      <c r="AL98" s="105">
        <v>1</v>
      </c>
      <c r="AM98" s="123"/>
    </row>
    <row r="99" spans="1:39" hidden="1" outlineLevel="1" x14ac:dyDescent="0.2">
      <c r="A99" t="s">
        <v>23</v>
      </c>
      <c r="B99" s="114"/>
      <c r="C99" s="6"/>
      <c r="D99" s="105">
        <v>77</v>
      </c>
      <c r="E99" s="105">
        <v>73.92</v>
      </c>
      <c r="F99" s="105">
        <v>73.92</v>
      </c>
      <c r="G99" s="105">
        <v>85</v>
      </c>
      <c r="H99" s="105">
        <v>50</v>
      </c>
      <c r="I99" s="105"/>
      <c r="J99" s="105">
        <v>34.223417356518041</v>
      </c>
      <c r="K99" s="105">
        <v>73.92</v>
      </c>
      <c r="L99" s="105">
        <v>73.92</v>
      </c>
      <c r="M99" s="105">
        <v>85</v>
      </c>
      <c r="N99" s="105">
        <v>50</v>
      </c>
      <c r="O99" s="105"/>
      <c r="P99" s="105">
        <v>40.330299408905603</v>
      </c>
      <c r="Q99" s="105">
        <v>73.92</v>
      </c>
      <c r="R99" s="105">
        <v>73.92</v>
      </c>
      <c r="S99" s="105">
        <v>85</v>
      </c>
      <c r="T99" s="105">
        <v>50</v>
      </c>
      <c r="U99" s="105"/>
      <c r="V99" s="105">
        <v>47.149670841062644</v>
      </c>
      <c r="W99" s="105">
        <v>73.92</v>
      </c>
      <c r="X99" s="105">
        <v>73.92</v>
      </c>
      <c r="Y99" s="105">
        <v>85</v>
      </c>
      <c r="Z99" s="105">
        <v>50</v>
      </c>
      <c r="AA99" s="105"/>
      <c r="AB99" s="105">
        <v>54.802782297559247</v>
      </c>
      <c r="AC99" s="105">
        <v>73.92</v>
      </c>
      <c r="AD99" s="105">
        <v>73.92</v>
      </c>
      <c r="AE99" s="105">
        <v>85</v>
      </c>
      <c r="AF99" s="105">
        <v>50</v>
      </c>
      <c r="AG99" s="105"/>
      <c r="AH99" s="105">
        <v>63.440144959718857</v>
      </c>
      <c r="AI99" s="105">
        <v>73.92</v>
      </c>
      <c r="AJ99" s="105">
        <v>73.92</v>
      </c>
      <c r="AK99" s="105">
        <v>85</v>
      </c>
      <c r="AL99" s="105">
        <v>50</v>
      </c>
      <c r="AM99" s="114"/>
    </row>
    <row r="100" spans="1:39" hidden="1" outlineLevel="1" x14ac:dyDescent="0.2">
      <c r="A100" t="s">
        <v>24</v>
      </c>
      <c r="B100" s="114"/>
      <c r="C100" s="6"/>
      <c r="D100" s="105">
        <v>64</v>
      </c>
      <c r="E100" s="105">
        <v>61.44</v>
      </c>
      <c r="F100" s="105"/>
      <c r="G100" s="105">
        <v>70</v>
      </c>
      <c r="H100" s="105">
        <v>42</v>
      </c>
      <c r="I100" s="105"/>
      <c r="J100" s="105">
        <v>34.223417356518041</v>
      </c>
      <c r="K100" s="105">
        <v>61.44</v>
      </c>
      <c r="L100" s="105"/>
      <c r="M100" s="105">
        <v>70</v>
      </c>
      <c r="N100" s="105">
        <v>42</v>
      </c>
      <c r="O100" s="105"/>
      <c r="P100" s="105">
        <v>40.330299408905603</v>
      </c>
      <c r="Q100" s="105">
        <v>61.44</v>
      </c>
      <c r="R100" s="105"/>
      <c r="S100" s="105">
        <v>70</v>
      </c>
      <c r="T100" s="105">
        <v>42</v>
      </c>
      <c r="U100" s="105"/>
      <c r="V100" s="105">
        <v>47.149670841062644</v>
      </c>
      <c r="W100" s="105">
        <v>61.44</v>
      </c>
      <c r="X100" s="105"/>
      <c r="Y100" s="105">
        <v>70</v>
      </c>
      <c r="Z100" s="105">
        <v>42</v>
      </c>
      <c r="AA100" s="105"/>
      <c r="AB100" s="105">
        <v>54.802782297559247</v>
      </c>
      <c r="AC100" s="105">
        <v>61.44</v>
      </c>
      <c r="AD100" s="105"/>
      <c r="AE100" s="105">
        <v>70</v>
      </c>
      <c r="AF100" s="105">
        <v>42</v>
      </c>
      <c r="AG100" s="105"/>
      <c r="AH100" s="105">
        <v>63.440144959718857</v>
      </c>
      <c r="AI100" s="105">
        <v>61.44</v>
      </c>
      <c r="AJ100" s="105"/>
      <c r="AK100" s="105">
        <v>70</v>
      </c>
      <c r="AL100" s="105">
        <v>42</v>
      </c>
      <c r="AM100" s="114"/>
    </row>
    <row r="101" spans="1:39" hidden="1" outlineLevel="1" x14ac:dyDescent="0.2">
      <c r="A101" t="s">
        <v>66</v>
      </c>
      <c r="B101" s="114"/>
      <c r="C101" s="6"/>
      <c r="D101" s="105"/>
      <c r="E101" s="105">
        <v>48.96</v>
      </c>
      <c r="F101" s="105"/>
      <c r="G101" s="105">
        <v>50</v>
      </c>
      <c r="H101" s="105"/>
      <c r="I101" s="105"/>
      <c r="J101" s="105"/>
      <c r="K101" s="105">
        <v>48.96</v>
      </c>
      <c r="L101" s="105"/>
      <c r="M101" s="105">
        <v>50</v>
      </c>
      <c r="N101" s="105"/>
      <c r="O101" s="105"/>
      <c r="P101" s="105"/>
      <c r="Q101" s="105">
        <v>48.96</v>
      </c>
      <c r="R101" s="105"/>
      <c r="S101" s="105">
        <v>50</v>
      </c>
      <c r="T101" s="105"/>
      <c r="U101" s="105"/>
      <c r="V101" s="105"/>
      <c r="W101" s="105">
        <v>48.96</v>
      </c>
      <c r="X101" s="105"/>
      <c r="Y101" s="105">
        <v>50</v>
      </c>
      <c r="Z101" s="105"/>
      <c r="AA101" s="105"/>
      <c r="AB101" s="105"/>
      <c r="AC101" s="105">
        <v>48.96</v>
      </c>
      <c r="AD101" s="105"/>
      <c r="AE101" s="105">
        <v>50</v>
      </c>
      <c r="AF101" s="105"/>
      <c r="AG101" s="105"/>
      <c r="AH101" s="105"/>
      <c r="AI101" s="105">
        <v>48.96</v>
      </c>
      <c r="AJ101" s="105"/>
      <c r="AK101" s="105">
        <v>50</v>
      </c>
      <c r="AL101" s="105"/>
      <c r="AM101" s="114"/>
    </row>
    <row r="102" spans="1:39" hidden="1" outlineLevel="1" x14ac:dyDescent="0.2">
      <c r="A102" t="s">
        <v>25</v>
      </c>
      <c r="B102" s="114"/>
      <c r="C102" s="6"/>
      <c r="D102" s="105">
        <v>26</v>
      </c>
      <c r="E102" s="105">
        <v>24.96</v>
      </c>
      <c r="F102" s="105">
        <v>24.96</v>
      </c>
      <c r="G102" s="105">
        <v>20</v>
      </c>
      <c r="H102" s="105">
        <v>10</v>
      </c>
      <c r="I102" s="105"/>
      <c r="J102" s="105">
        <v>50</v>
      </c>
      <c r="K102" s="105">
        <v>24.96</v>
      </c>
      <c r="L102" s="105">
        <v>24.96</v>
      </c>
      <c r="M102" s="105">
        <v>20</v>
      </c>
      <c r="N102" s="105">
        <v>10</v>
      </c>
      <c r="O102" s="105"/>
      <c r="P102" s="105">
        <v>49.647234869406951</v>
      </c>
      <c r="Q102" s="105">
        <v>24.96</v>
      </c>
      <c r="R102" s="105">
        <v>24.96</v>
      </c>
      <c r="S102" s="105">
        <v>20</v>
      </c>
      <c r="T102" s="105">
        <v>10</v>
      </c>
      <c r="U102" s="105"/>
      <c r="V102" s="105">
        <v>49.102687595860033</v>
      </c>
      <c r="W102" s="105">
        <v>24.96</v>
      </c>
      <c r="X102" s="105">
        <v>24.96</v>
      </c>
      <c r="Y102" s="105">
        <v>20</v>
      </c>
      <c r="Z102" s="105">
        <v>10</v>
      </c>
      <c r="AA102" s="105"/>
      <c r="AB102" s="105">
        <v>49.378158312905931</v>
      </c>
      <c r="AC102" s="105">
        <v>24.96</v>
      </c>
      <c r="AD102" s="105">
        <v>24.96</v>
      </c>
      <c r="AE102" s="105">
        <v>20</v>
      </c>
      <c r="AF102" s="105">
        <v>10</v>
      </c>
      <c r="AG102" s="105"/>
      <c r="AH102" s="105">
        <v>49.272200967744098</v>
      </c>
      <c r="AI102" s="105">
        <v>24.96</v>
      </c>
      <c r="AJ102" s="105">
        <v>24.96</v>
      </c>
      <c r="AK102" s="105">
        <v>20</v>
      </c>
      <c r="AL102" s="105">
        <v>10</v>
      </c>
      <c r="AM102" s="114"/>
    </row>
    <row r="103" spans="1:39" hidden="1" outlineLevel="1" x14ac:dyDescent="0.2">
      <c r="A103" t="s">
        <v>26</v>
      </c>
      <c r="B103" s="114"/>
      <c r="C103" s="6"/>
      <c r="D103" s="105">
        <v>21</v>
      </c>
      <c r="E103" s="105">
        <v>20.16</v>
      </c>
      <c r="F103" s="105"/>
      <c r="G103" s="105">
        <v>15</v>
      </c>
      <c r="H103" s="105">
        <v>9</v>
      </c>
      <c r="I103" s="105"/>
      <c r="J103" s="105">
        <v>30.508200928411942</v>
      </c>
      <c r="K103" s="105">
        <v>20.16</v>
      </c>
      <c r="L103" s="105"/>
      <c r="M103" s="105">
        <v>15</v>
      </c>
      <c r="N103" s="105">
        <v>9</v>
      </c>
      <c r="O103" s="105"/>
      <c r="P103" s="105">
        <v>30.450708385166685</v>
      </c>
      <c r="Q103" s="105">
        <v>20.16</v>
      </c>
      <c r="R103" s="105"/>
      <c r="S103" s="105">
        <v>15</v>
      </c>
      <c r="T103" s="105">
        <v>9</v>
      </c>
      <c r="U103" s="105"/>
      <c r="V103" s="105">
        <v>28.472361361896507</v>
      </c>
      <c r="W103" s="105">
        <v>20.16</v>
      </c>
      <c r="X103" s="105"/>
      <c r="Y103" s="105">
        <v>15</v>
      </c>
      <c r="Z103" s="105">
        <v>9</v>
      </c>
      <c r="AA103" s="105"/>
      <c r="AB103" s="105">
        <v>30.388231548567077</v>
      </c>
      <c r="AC103" s="105">
        <v>20.16</v>
      </c>
      <c r="AD103" s="105"/>
      <c r="AE103" s="105">
        <v>15</v>
      </c>
      <c r="AF103" s="105">
        <v>9</v>
      </c>
      <c r="AG103" s="105"/>
      <c r="AH103" s="105">
        <v>30.363773750068692</v>
      </c>
      <c r="AI103" s="105">
        <v>20.16</v>
      </c>
      <c r="AJ103" s="105"/>
      <c r="AK103" s="105">
        <v>15</v>
      </c>
      <c r="AL103" s="105">
        <v>9</v>
      </c>
      <c r="AM103" s="114"/>
    </row>
    <row r="104" spans="1:39" hidden="1" outlineLevel="1" x14ac:dyDescent="0.2">
      <c r="A104" t="s">
        <v>67</v>
      </c>
      <c r="B104" s="114"/>
      <c r="C104" s="6"/>
      <c r="D104" s="105"/>
      <c r="E104" s="105">
        <v>16.32</v>
      </c>
      <c r="F104" s="105"/>
      <c r="G104" s="105">
        <v>10</v>
      </c>
      <c r="H104" s="105"/>
      <c r="I104" s="105"/>
      <c r="J104" s="105"/>
      <c r="K104" s="105">
        <v>16.32</v>
      </c>
      <c r="L104" s="105"/>
      <c r="M104" s="105">
        <v>10</v>
      </c>
      <c r="N104" s="105"/>
      <c r="O104" s="105"/>
      <c r="P104" s="105"/>
      <c r="Q104" s="105">
        <v>16.32</v>
      </c>
      <c r="R104" s="105"/>
      <c r="S104" s="105">
        <v>10</v>
      </c>
      <c r="T104" s="105"/>
      <c r="U104" s="105"/>
      <c r="V104" s="105"/>
      <c r="W104" s="105">
        <v>16.32</v>
      </c>
      <c r="X104" s="105"/>
      <c r="Y104" s="105">
        <v>10</v>
      </c>
      <c r="Z104" s="105"/>
      <c r="AA104" s="105"/>
      <c r="AB104" s="105"/>
      <c r="AC104" s="105">
        <v>16.32</v>
      </c>
      <c r="AD104" s="105"/>
      <c r="AE104" s="105">
        <v>10</v>
      </c>
      <c r="AF104" s="105"/>
      <c r="AG104" s="105"/>
      <c r="AH104" s="105"/>
      <c r="AI104" s="105">
        <v>16.32</v>
      </c>
      <c r="AJ104" s="105"/>
      <c r="AK104" s="105">
        <v>10</v>
      </c>
      <c r="AL104" s="105"/>
      <c r="AM104" s="114"/>
    </row>
    <row r="105" spans="1:39" hidden="1" outlineLevel="1" x14ac:dyDescent="0.2">
      <c r="A105" t="s">
        <v>27</v>
      </c>
      <c r="B105" s="114"/>
      <c r="C105" s="6"/>
      <c r="D105" s="29">
        <v>0.6</v>
      </c>
      <c r="E105" s="29">
        <v>0.6</v>
      </c>
      <c r="F105" s="29">
        <v>0.6</v>
      </c>
      <c r="G105" s="29">
        <v>0.6</v>
      </c>
      <c r="H105" s="29">
        <v>0.6</v>
      </c>
      <c r="I105" s="29"/>
      <c r="J105" s="29">
        <v>0.6</v>
      </c>
      <c r="K105" s="29">
        <v>0.6</v>
      </c>
      <c r="L105" s="29">
        <v>0.6</v>
      </c>
      <c r="M105" s="29">
        <v>0.6</v>
      </c>
      <c r="N105" s="29">
        <v>0.6</v>
      </c>
      <c r="O105" s="29"/>
      <c r="P105" s="29">
        <v>0.6</v>
      </c>
      <c r="Q105" s="29">
        <v>0.6</v>
      </c>
      <c r="R105" s="29">
        <v>0.6</v>
      </c>
      <c r="S105" s="29">
        <v>0.6</v>
      </c>
      <c r="T105" s="29">
        <v>0.6</v>
      </c>
      <c r="U105" s="29"/>
      <c r="V105" s="29">
        <v>0.6</v>
      </c>
      <c r="W105" s="29">
        <v>0.6</v>
      </c>
      <c r="X105" s="29">
        <v>0.6</v>
      </c>
      <c r="Y105" s="29">
        <v>0.6</v>
      </c>
      <c r="Z105" s="29">
        <v>0.6</v>
      </c>
      <c r="AA105" s="29"/>
      <c r="AB105" s="29">
        <v>0.6</v>
      </c>
      <c r="AC105" s="29">
        <v>0.6</v>
      </c>
      <c r="AD105" s="29">
        <v>0.6</v>
      </c>
      <c r="AE105" s="29">
        <v>0.6</v>
      </c>
      <c r="AF105" s="29">
        <v>0.6</v>
      </c>
      <c r="AG105" s="29"/>
      <c r="AH105" s="29">
        <v>0.6</v>
      </c>
      <c r="AI105" s="29">
        <v>0.6</v>
      </c>
      <c r="AJ105" s="29">
        <v>0.6</v>
      </c>
      <c r="AK105" s="29">
        <v>0.6</v>
      </c>
      <c r="AL105" s="29">
        <v>0.6</v>
      </c>
      <c r="AM105" s="114"/>
    </row>
    <row r="106" spans="1:39" hidden="1" outlineLevel="1" x14ac:dyDescent="0.2">
      <c r="A106" t="s">
        <v>28</v>
      </c>
      <c r="B106" s="114"/>
      <c r="C106" s="6"/>
      <c r="D106" s="29">
        <v>0.5</v>
      </c>
      <c r="E106" s="29">
        <v>0.5</v>
      </c>
      <c r="F106" s="29">
        <v>0.5</v>
      </c>
      <c r="G106" s="29">
        <v>0.5</v>
      </c>
      <c r="H106" s="29">
        <v>0.5</v>
      </c>
      <c r="I106" s="29"/>
      <c r="J106" s="29">
        <v>0.5</v>
      </c>
      <c r="K106" s="29">
        <v>0.5</v>
      </c>
      <c r="L106" s="29">
        <v>0.5</v>
      </c>
      <c r="M106" s="29">
        <v>0.5</v>
      </c>
      <c r="N106" s="29">
        <v>0.5</v>
      </c>
      <c r="O106" s="29"/>
      <c r="P106" s="29">
        <v>0.5</v>
      </c>
      <c r="Q106" s="29">
        <v>0.5</v>
      </c>
      <c r="R106" s="29">
        <v>0.5</v>
      </c>
      <c r="S106" s="29">
        <v>0.5</v>
      </c>
      <c r="T106" s="29">
        <v>0.5</v>
      </c>
      <c r="U106" s="29"/>
      <c r="V106" s="29">
        <v>0.5</v>
      </c>
      <c r="W106" s="29">
        <v>0.5</v>
      </c>
      <c r="X106" s="29">
        <v>0.5</v>
      </c>
      <c r="Y106" s="29">
        <v>0.5</v>
      </c>
      <c r="Z106" s="29">
        <v>0.5</v>
      </c>
      <c r="AA106" s="29"/>
      <c r="AB106" s="29">
        <v>0.5</v>
      </c>
      <c r="AC106" s="29">
        <v>0.5</v>
      </c>
      <c r="AD106" s="29">
        <v>0.5</v>
      </c>
      <c r="AE106" s="29">
        <v>0.5</v>
      </c>
      <c r="AF106" s="29">
        <v>0.5</v>
      </c>
      <c r="AG106" s="29"/>
      <c r="AH106" s="29">
        <v>0.5</v>
      </c>
      <c r="AI106" s="29">
        <v>0.5</v>
      </c>
      <c r="AJ106" s="29">
        <v>0.5</v>
      </c>
      <c r="AK106" s="29">
        <v>0.5</v>
      </c>
      <c r="AL106" s="29">
        <v>0.5</v>
      </c>
      <c r="AM106" s="114"/>
    </row>
    <row r="107" spans="1:39" hidden="1" outlineLevel="1" x14ac:dyDescent="0.2">
      <c r="A107" t="s">
        <v>29</v>
      </c>
      <c r="B107" s="114"/>
      <c r="C107" s="6"/>
      <c r="D107" s="29">
        <v>0.15</v>
      </c>
      <c r="E107" s="29">
        <v>0.15</v>
      </c>
      <c r="F107" s="29">
        <v>0.15</v>
      </c>
      <c r="G107" s="29">
        <v>0.15</v>
      </c>
      <c r="H107" s="29">
        <v>0.15</v>
      </c>
      <c r="I107" s="29"/>
      <c r="J107" s="29">
        <v>0.15</v>
      </c>
      <c r="K107" s="29">
        <v>0.15</v>
      </c>
      <c r="L107" s="29">
        <v>0.15</v>
      </c>
      <c r="M107" s="29">
        <v>0.15</v>
      </c>
      <c r="N107" s="29">
        <v>0.15</v>
      </c>
      <c r="O107" s="29"/>
      <c r="P107" s="29">
        <v>0.15</v>
      </c>
      <c r="Q107" s="29">
        <v>0.15</v>
      </c>
      <c r="R107" s="29">
        <v>0.15</v>
      </c>
      <c r="S107" s="29">
        <v>0.15</v>
      </c>
      <c r="T107" s="29">
        <v>0.15</v>
      </c>
      <c r="U107" s="29"/>
      <c r="V107" s="29">
        <v>0.15</v>
      </c>
      <c r="W107" s="29">
        <v>0.15</v>
      </c>
      <c r="X107" s="29">
        <v>0.15</v>
      </c>
      <c r="Y107" s="29">
        <v>0.15</v>
      </c>
      <c r="Z107" s="29">
        <v>0.15</v>
      </c>
      <c r="AA107" s="29"/>
      <c r="AB107" s="29">
        <v>0.15</v>
      </c>
      <c r="AC107" s="29">
        <v>0.15</v>
      </c>
      <c r="AD107" s="29">
        <v>0.15</v>
      </c>
      <c r="AE107" s="29">
        <v>0.15</v>
      </c>
      <c r="AF107" s="29">
        <v>0.15</v>
      </c>
      <c r="AG107" s="29"/>
      <c r="AH107" s="29">
        <v>0.15</v>
      </c>
      <c r="AI107" s="29">
        <v>0.15</v>
      </c>
      <c r="AJ107" s="29">
        <v>0.15</v>
      </c>
      <c r="AK107" s="29">
        <v>0.15</v>
      </c>
      <c r="AL107" s="29">
        <v>0.15</v>
      </c>
      <c r="AM107" s="114"/>
    </row>
    <row r="108" spans="1:39" hidden="1" outlineLevel="1" x14ac:dyDescent="0.2">
      <c r="A108" t="s">
        <v>30</v>
      </c>
      <c r="B108" s="114"/>
      <c r="C108" s="6"/>
      <c r="D108" s="29">
        <v>0.1</v>
      </c>
      <c r="E108" s="29">
        <v>0.1</v>
      </c>
      <c r="F108" s="29">
        <v>0.1</v>
      </c>
      <c r="G108" s="29">
        <v>0.1</v>
      </c>
      <c r="H108" s="29">
        <v>0.1</v>
      </c>
      <c r="I108" s="29"/>
      <c r="J108" s="29">
        <v>0.1</v>
      </c>
      <c r="K108" s="29">
        <v>0.1</v>
      </c>
      <c r="L108" s="29">
        <v>0.1</v>
      </c>
      <c r="M108" s="29">
        <v>0.1</v>
      </c>
      <c r="N108" s="29">
        <v>0.1</v>
      </c>
      <c r="O108" s="29"/>
      <c r="P108" s="29">
        <v>0.1</v>
      </c>
      <c r="Q108" s="29">
        <v>0.1</v>
      </c>
      <c r="R108" s="29">
        <v>0.1</v>
      </c>
      <c r="S108" s="29">
        <v>0.1</v>
      </c>
      <c r="T108" s="29">
        <v>0.1</v>
      </c>
      <c r="U108" s="29"/>
      <c r="V108" s="29">
        <v>0.1</v>
      </c>
      <c r="W108" s="29">
        <v>0.1</v>
      </c>
      <c r="X108" s="29">
        <v>0.1</v>
      </c>
      <c r="Y108" s="29">
        <v>0.1</v>
      </c>
      <c r="Z108" s="29">
        <v>0.1</v>
      </c>
      <c r="AA108" s="29"/>
      <c r="AB108" s="29">
        <v>0.1</v>
      </c>
      <c r="AC108" s="29">
        <v>0.1</v>
      </c>
      <c r="AD108" s="29">
        <v>0.1</v>
      </c>
      <c r="AE108" s="29">
        <v>0.1</v>
      </c>
      <c r="AF108" s="29">
        <v>0.1</v>
      </c>
      <c r="AG108" s="29"/>
      <c r="AH108" s="29">
        <v>0.1</v>
      </c>
      <c r="AI108" s="29">
        <v>0.1</v>
      </c>
      <c r="AJ108" s="29">
        <v>0.1</v>
      </c>
      <c r="AK108" s="29">
        <v>0.1</v>
      </c>
      <c r="AL108" s="29">
        <v>0.1</v>
      </c>
      <c r="AM108" s="114"/>
    </row>
    <row r="109" spans="1:39" collapsed="1" x14ac:dyDescent="0.2">
      <c r="A109" s="56"/>
      <c r="B109" s="124"/>
      <c r="C109" s="56"/>
      <c r="D109" s="105"/>
      <c r="J109" s="105"/>
      <c r="P109" s="105"/>
      <c r="V109" s="105"/>
      <c r="AB109" s="105"/>
      <c r="AH109" s="105"/>
      <c r="AM109" s="124"/>
    </row>
    <row r="110" spans="1:39" x14ac:dyDescent="0.2">
      <c r="A110" s="85" t="s">
        <v>72</v>
      </c>
      <c r="B110" s="116"/>
      <c r="C110" s="85"/>
      <c r="D110" s="86"/>
      <c r="E110" s="86"/>
      <c r="F110" s="88"/>
      <c r="G110" s="86"/>
      <c r="H110" s="86"/>
      <c r="I110" s="86"/>
      <c r="J110" s="86"/>
      <c r="K110" s="87"/>
      <c r="L110" s="87"/>
      <c r="M110" s="86"/>
      <c r="N110" s="86"/>
      <c r="O110" s="86"/>
      <c r="P110" s="86"/>
      <c r="Q110" s="87"/>
      <c r="R110" s="88"/>
      <c r="S110" s="86"/>
      <c r="T110" s="86"/>
      <c r="U110" s="86"/>
      <c r="V110" s="86"/>
      <c r="W110" s="88"/>
      <c r="X110" s="87"/>
      <c r="Y110" s="86"/>
      <c r="Z110" s="86"/>
      <c r="AA110" s="86"/>
      <c r="AB110" s="86"/>
      <c r="AC110" s="86"/>
      <c r="AD110" s="88"/>
      <c r="AE110" s="86"/>
      <c r="AF110" s="86"/>
      <c r="AG110" s="86"/>
      <c r="AH110" s="86"/>
      <c r="AI110" s="88"/>
      <c r="AJ110" s="87"/>
      <c r="AK110" s="86"/>
      <c r="AL110" s="86"/>
      <c r="AM110" s="116"/>
    </row>
    <row r="111" spans="1:39" x14ac:dyDescent="0.2">
      <c r="B111" s="114"/>
      <c r="C111" s="6"/>
      <c r="F111" s="6"/>
      <c r="G111" s="6"/>
      <c r="H111" s="6"/>
      <c r="I111" s="6"/>
      <c r="J111" s="6"/>
      <c r="K111" s="6"/>
      <c r="L111" s="6"/>
      <c r="M111" s="6"/>
      <c r="N111" s="6"/>
      <c r="O111" s="6"/>
      <c r="P111" s="6"/>
      <c r="Q111" s="6"/>
      <c r="R111" s="6"/>
      <c r="S111" s="6"/>
      <c r="T111" s="6"/>
      <c r="U111" s="6"/>
      <c r="V111" s="6"/>
      <c r="W111" s="6"/>
      <c r="X111" s="6"/>
      <c r="Y111" s="6"/>
      <c r="Z111" s="6"/>
      <c r="AA111" s="6"/>
      <c r="AB111" s="6"/>
      <c r="AC111" s="6"/>
      <c r="AD111" s="6"/>
      <c r="AE111" s="6"/>
      <c r="AF111" s="6"/>
      <c r="AG111" s="6"/>
      <c r="AM111" s="114"/>
    </row>
    <row r="112" spans="1:39" hidden="1" outlineLevel="1" x14ac:dyDescent="0.2">
      <c r="A112" t="s">
        <v>13</v>
      </c>
      <c r="B112" s="114"/>
      <c r="C112" s="23"/>
      <c r="F112" s="6"/>
      <c r="G112" s="24">
        <v>20</v>
      </c>
      <c r="H112" s="24"/>
      <c r="I112" s="24"/>
      <c r="J112" s="6"/>
      <c r="K112" s="6"/>
      <c r="L112" s="6"/>
      <c r="M112" s="24">
        <f>G112</f>
        <v>20</v>
      </c>
      <c r="N112" s="24"/>
      <c r="O112" s="24"/>
      <c r="P112" s="6"/>
      <c r="Q112" s="6"/>
      <c r="R112" s="6"/>
      <c r="S112" s="24">
        <f>M112</f>
        <v>20</v>
      </c>
      <c r="T112" s="24"/>
      <c r="U112" s="24"/>
      <c r="V112" s="6"/>
      <c r="W112" s="6"/>
      <c r="X112" s="6"/>
      <c r="Y112" s="24">
        <f>S112</f>
        <v>20</v>
      </c>
      <c r="Z112" s="24"/>
      <c r="AA112" s="24"/>
      <c r="AB112" s="6"/>
      <c r="AC112" s="6"/>
      <c r="AD112" s="6"/>
      <c r="AE112" s="24">
        <f>Y112</f>
        <v>20</v>
      </c>
      <c r="AF112" s="24"/>
      <c r="AG112" s="24"/>
      <c r="AJ112" s="100"/>
      <c r="AK112" s="100">
        <f>AE112</f>
        <v>20</v>
      </c>
      <c r="AL112" s="100"/>
      <c r="AM112" s="114"/>
    </row>
    <row r="113" spans="1:39" hidden="1" outlineLevel="1" x14ac:dyDescent="0.2">
      <c r="A113" t="s">
        <v>14</v>
      </c>
      <c r="B113" s="114"/>
      <c r="C113" s="23"/>
      <c r="F113" s="6"/>
      <c r="G113" s="24">
        <v>4</v>
      </c>
      <c r="H113" s="24"/>
      <c r="I113" s="24"/>
      <c r="J113" s="6"/>
      <c r="K113" s="6"/>
      <c r="L113" s="6"/>
      <c r="M113" s="132">
        <v>4</v>
      </c>
      <c r="N113" s="132"/>
      <c r="O113" s="132"/>
      <c r="P113" s="6"/>
      <c r="Q113" s="6"/>
      <c r="R113" s="6"/>
      <c r="S113" s="132">
        <v>4</v>
      </c>
      <c r="T113" s="132"/>
      <c r="U113" s="132"/>
      <c r="V113" s="6"/>
      <c r="W113" s="6"/>
      <c r="X113" s="6"/>
      <c r="Y113" s="132">
        <v>4</v>
      </c>
      <c r="Z113" s="132"/>
      <c r="AA113" s="132"/>
      <c r="AB113" s="6"/>
      <c r="AC113" s="6"/>
      <c r="AD113" s="6"/>
      <c r="AE113" s="132">
        <v>4</v>
      </c>
      <c r="AF113" s="132"/>
      <c r="AG113" s="132"/>
      <c r="AJ113" s="100"/>
      <c r="AK113" s="100">
        <v>4</v>
      </c>
      <c r="AL113" s="100"/>
      <c r="AM113" s="114"/>
    </row>
    <row r="114" spans="1:39" hidden="1" outlineLevel="1" x14ac:dyDescent="0.2">
      <c r="A114" t="s">
        <v>15</v>
      </c>
      <c r="B114" s="114"/>
      <c r="C114" s="23"/>
      <c r="F114" s="6"/>
      <c r="G114" s="24">
        <v>8</v>
      </c>
      <c r="H114" s="24"/>
      <c r="I114" s="24"/>
      <c r="J114" s="6"/>
      <c r="K114" s="6"/>
      <c r="L114" s="6"/>
      <c r="M114" s="132">
        <v>8</v>
      </c>
      <c r="N114" s="132"/>
      <c r="O114" s="132"/>
      <c r="P114" s="6"/>
      <c r="Q114" s="6"/>
      <c r="R114" s="6"/>
      <c r="S114" s="132">
        <v>8</v>
      </c>
      <c r="T114" s="132"/>
      <c r="U114" s="132"/>
      <c r="V114" s="6"/>
      <c r="W114" s="6"/>
      <c r="X114" s="6"/>
      <c r="Y114" s="132">
        <v>8</v>
      </c>
      <c r="Z114" s="132"/>
      <c r="AA114" s="132"/>
      <c r="AB114" s="6"/>
      <c r="AC114" s="6"/>
      <c r="AD114" s="6"/>
      <c r="AE114" s="132">
        <v>8</v>
      </c>
      <c r="AF114" s="132"/>
      <c r="AG114" s="132"/>
      <c r="AJ114" s="100"/>
      <c r="AK114" s="100">
        <v>8</v>
      </c>
      <c r="AL114" s="100"/>
      <c r="AM114" s="114"/>
    </row>
    <row r="115" spans="1:39" hidden="1" outlineLevel="1" x14ac:dyDescent="0.2">
      <c r="A115" s="15" t="s">
        <v>63</v>
      </c>
      <c r="B115" s="123"/>
      <c r="C115" s="24"/>
      <c r="F115" s="6"/>
      <c r="G115" s="24">
        <v>20</v>
      </c>
      <c r="H115" s="24"/>
      <c r="I115" s="24"/>
      <c r="J115" s="6"/>
      <c r="K115" s="6"/>
      <c r="L115" s="6"/>
      <c r="M115" s="132">
        <f>G115</f>
        <v>20</v>
      </c>
      <c r="N115" s="132"/>
      <c r="O115" s="132"/>
      <c r="P115" s="6"/>
      <c r="Q115" s="6"/>
      <c r="R115" s="6"/>
      <c r="S115" s="132">
        <f>M115</f>
        <v>20</v>
      </c>
      <c r="T115" s="132"/>
      <c r="U115" s="132"/>
      <c r="V115" s="6"/>
      <c r="W115" s="6"/>
      <c r="X115" s="6"/>
      <c r="Y115" s="132">
        <f>S115</f>
        <v>20</v>
      </c>
      <c r="Z115" s="132"/>
      <c r="AA115" s="132"/>
      <c r="AB115" s="6"/>
      <c r="AC115" s="6"/>
      <c r="AD115" s="6"/>
      <c r="AE115" s="132">
        <f>Y115</f>
        <v>20</v>
      </c>
      <c r="AF115" s="132"/>
      <c r="AG115" s="132"/>
      <c r="AJ115" s="100"/>
      <c r="AK115" s="100">
        <f>AE115</f>
        <v>20</v>
      </c>
      <c r="AL115" s="100"/>
      <c r="AM115" s="123"/>
    </row>
    <row r="116" spans="1:39" hidden="1" outlineLevel="1" x14ac:dyDescent="0.2">
      <c r="A116" s="6" t="s">
        <v>64</v>
      </c>
      <c r="B116" s="114"/>
      <c r="C116" s="6"/>
      <c r="F116" s="6"/>
      <c r="G116" s="129">
        <v>0.114</v>
      </c>
      <c r="H116" s="129"/>
      <c r="I116" s="129"/>
      <c r="J116" s="6"/>
      <c r="K116" s="6"/>
      <c r="L116" s="6"/>
      <c r="M116" s="133">
        <v>0.114</v>
      </c>
      <c r="N116" s="133"/>
      <c r="O116" s="133"/>
      <c r="P116" s="6"/>
      <c r="Q116" s="6"/>
      <c r="R116" s="6"/>
      <c r="S116" s="133">
        <v>0.114</v>
      </c>
      <c r="T116" s="133"/>
      <c r="U116" s="133"/>
      <c r="V116" s="6"/>
      <c r="W116" s="6"/>
      <c r="X116" s="6"/>
      <c r="Y116" s="133">
        <v>0.114</v>
      </c>
      <c r="Z116" s="133"/>
      <c r="AA116" s="133"/>
      <c r="AB116" s="6"/>
      <c r="AC116" s="6"/>
      <c r="AD116" s="6"/>
      <c r="AE116" s="133">
        <v>0.114</v>
      </c>
      <c r="AF116" s="133"/>
      <c r="AG116" s="133"/>
      <c r="AJ116" s="100"/>
      <c r="AK116" s="106">
        <v>0.114</v>
      </c>
      <c r="AL116" s="106"/>
      <c r="AM116" s="114"/>
    </row>
    <row r="117" spans="1:39" hidden="1" outlineLevel="1" x14ac:dyDescent="0.2">
      <c r="A117" t="s">
        <v>17</v>
      </c>
      <c r="B117" s="114"/>
      <c r="C117" s="6"/>
      <c r="F117" s="6"/>
      <c r="G117" s="38">
        <v>16.82</v>
      </c>
      <c r="H117" s="38"/>
      <c r="I117" s="38"/>
      <c r="J117" s="6"/>
      <c r="K117" s="6"/>
      <c r="L117" s="6"/>
      <c r="M117" s="134">
        <v>16.82</v>
      </c>
      <c r="N117" s="134"/>
      <c r="O117" s="134"/>
      <c r="P117" s="6"/>
      <c r="Q117" s="6"/>
      <c r="R117" s="6"/>
      <c r="S117" s="134">
        <v>16.82</v>
      </c>
      <c r="T117" s="134"/>
      <c r="U117" s="134"/>
      <c r="V117" s="6"/>
      <c r="W117" s="6"/>
      <c r="X117" s="6"/>
      <c r="Y117" s="134">
        <v>16.82</v>
      </c>
      <c r="Z117" s="134"/>
      <c r="AA117" s="134"/>
      <c r="AB117" s="6"/>
      <c r="AC117" s="6"/>
      <c r="AD117" s="6"/>
      <c r="AE117" s="134">
        <v>16.82</v>
      </c>
      <c r="AF117" s="134"/>
      <c r="AG117" s="134"/>
      <c r="AJ117" s="100"/>
      <c r="AK117" s="103">
        <v>16.82</v>
      </c>
      <c r="AL117" s="103"/>
      <c r="AM117" s="114"/>
    </row>
    <row r="118" spans="1:39" hidden="1" outlineLevel="1" x14ac:dyDescent="0.2">
      <c r="A118" t="s">
        <v>18</v>
      </c>
      <c r="B118" s="114"/>
      <c r="C118" s="6"/>
      <c r="F118" s="6"/>
      <c r="G118" s="38">
        <v>21.328861269472409</v>
      </c>
      <c r="H118" s="38"/>
      <c r="I118" s="38"/>
      <c r="J118" s="6"/>
      <c r="K118" s="6"/>
      <c r="L118" s="6"/>
      <c r="M118" s="134">
        <v>21.328861269472409</v>
      </c>
      <c r="N118" s="134"/>
      <c r="O118" s="134"/>
      <c r="P118" s="6"/>
      <c r="Q118" s="6"/>
      <c r="R118" s="6"/>
      <c r="S118" s="134">
        <v>21.328861269472409</v>
      </c>
      <c r="T118" s="134"/>
      <c r="U118" s="134"/>
      <c r="V118" s="6"/>
      <c r="W118" s="6"/>
      <c r="X118" s="6"/>
      <c r="Y118" s="134">
        <v>21.328861269472409</v>
      </c>
      <c r="Z118" s="134"/>
      <c r="AA118" s="134"/>
      <c r="AB118" s="6"/>
      <c r="AC118" s="6"/>
      <c r="AD118" s="6"/>
      <c r="AE118" s="134">
        <v>21.328861269472409</v>
      </c>
      <c r="AF118" s="134"/>
      <c r="AG118" s="134"/>
      <c r="AJ118" s="100"/>
      <c r="AK118" s="103">
        <v>21.328861269472409</v>
      </c>
      <c r="AL118" s="103"/>
      <c r="AM118" s="114"/>
    </row>
    <row r="119" spans="1:39" hidden="1" outlineLevel="1" x14ac:dyDescent="0.2">
      <c r="A119" t="s">
        <v>19</v>
      </c>
      <c r="B119" s="114"/>
      <c r="C119" s="6"/>
      <c r="F119" s="6"/>
      <c r="G119" s="38">
        <v>260.82</v>
      </c>
      <c r="H119" s="38"/>
      <c r="I119" s="38"/>
      <c r="J119" s="6"/>
      <c r="K119" s="6"/>
      <c r="L119" s="6"/>
      <c r="M119" s="134">
        <v>260.82</v>
      </c>
      <c r="N119" s="134"/>
      <c r="O119" s="134"/>
      <c r="P119" s="6"/>
      <c r="Q119" s="6"/>
      <c r="R119" s="6"/>
      <c r="S119" s="134">
        <v>260.82</v>
      </c>
      <c r="T119" s="134"/>
      <c r="U119" s="134"/>
      <c r="V119" s="6"/>
      <c r="W119" s="6"/>
      <c r="X119" s="6"/>
      <c r="Y119" s="134">
        <v>260.82</v>
      </c>
      <c r="Z119" s="134"/>
      <c r="AA119" s="134"/>
      <c r="AB119" s="6"/>
      <c r="AC119" s="6"/>
      <c r="AD119" s="6"/>
      <c r="AE119" s="134">
        <v>260.82</v>
      </c>
      <c r="AF119" s="134"/>
      <c r="AG119" s="134"/>
      <c r="AJ119" s="100"/>
      <c r="AK119" s="103">
        <v>260.82</v>
      </c>
      <c r="AL119" s="103"/>
      <c r="AM119" s="114"/>
    </row>
    <row r="120" spans="1:39" hidden="1" outlineLevel="1" x14ac:dyDescent="0.2">
      <c r="A120" t="s">
        <v>20</v>
      </c>
      <c r="B120" s="114"/>
      <c r="C120" s="6"/>
      <c r="F120" s="6"/>
      <c r="G120" s="38">
        <v>1.2187920725412804</v>
      </c>
      <c r="H120" s="38"/>
      <c r="I120" s="38"/>
      <c r="J120" s="6"/>
      <c r="K120" s="6"/>
      <c r="L120" s="6"/>
      <c r="M120" s="134">
        <v>1.2187920725412804</v>
      </c>
      <c r="N120" s="134"/>
      <c r="O120" s="134"/>
      <c r="P120" s="6"/>
      <c r="Q120" s="6"/>
      <c r="R120" s="6"/>
      <c r="S120" s="134">
        <v>1.2187920725412804</v>
      </c>
      <c r="T120" s="134"/>
      <c r="U120" s="134"/>
      <c r="V120" s="6"/>
      <c r="W120" s="6"/>
      <c r="X120" s="6"/>
      <c r="Y120" s="134">
        <v>1.2187920725412804</v>
      </c>
      <c r="Z120" s="134"/>
      <c r="AA120" s="134"/>
      <c r="AB120" s="6"/>
      <c r="AC120" s="6"/>
      <c r="AD120" s="6"/>
      <c r="AE120" s="134">
        <v>1.2187920725412804</v>
      </c>
      <c r="AF120" s="134"/>
      <c r="AG120" s="134"/>
      <c r="AJ120" s="100"/>
      <c r="AK120" s="103">
        <v>1.2187920725412804</v>
      </c>
      <c r="AL120" s="103"/>
      <c r="AM120" s="114"/>
    </row>
    <row r="121" spans="1:39" hidden="1" outlineLevel="1" x14ac:dyDescent="0.2">
      <c r="A121" t="s">
        <v>21</v>
      </c>
      <c r="B121" s="114"/>
      <c r="C121" s="6"/>
      <c r="F121" s="6"/>
      <c r="G121" s="38">
        <v>12.187920725412805</v>
      </c>
      <c r="H121" s="38"/>
      <c r="I121" s="38"/>
      <c r="J121" s="6"/>
      <c r="K121" s="6"/>
      <c r="L121" s="6"/>
      <c r="M121" s="134">
        <v>12.187920725412805</v>
      </c>
      <c r="N121" s="134"/>
      <c r="O121" s="134"/>
      <c r="P121" s="6"/>
      <c r="Q121" s="6"/>
      <c r="R121" s="6"/>
      <c r="S121" s="134">
        <v>12.187920725412805</v>
      </c>
      <c r="T121" s="134"/>
      <c r="U121" s="134"/>
      <c r="V121" s="6"/>
      <c r="W121" s="6"/>
      <c r="X121" s="6"/>
      <c r="Y121" s="134">
        <v>12.187920725412805</v>
      </c>
      <c r="Z121" s="134"/>
      <c r="AA121" s="134"/>
      <c r="AB121" s="6"/>
      <c r="AC121" s="6"/>
      <c r="AD121" s="6"/>
      <c r="AE121" s="134">
        <v>12.187920725412805</v>
      </c>
      <c r="AF121" s="134"/>
      <c r="AG121" s="134"/>
      <c r="AJ121" s="100"/>
      <c r="AK121" s="103">
        <v>12.187920725412805</v>
      </c>
      <c r="AL121" s="103"/>
      <c r="AM121" s="114"/>
    </row>
    <row r="122" spans="1:39" hidden="1" outlineLevel="1" x14ac:dyDescent="0.2">
      <c r="A122" t="s">
        <v>22</v>
      </c>
      <c r="B122" s="114"/>
      <c r="C122" s="6"/>
      <c r="F122" s="6"/>
      <c r="G122" s="57">
        <v>2</v>
      </c>
      <c r="H122" s="57"/>
      <c r="I122" s="57"/>
      <c r="J122" s="6"/>
      <c r="K122" s="6"/>
      <c r="L122" s="6"/>
      <c r="M122" s="135">
        <v>2</v>
      </c>
      <c r="N122" s="135"/>
      <c r="O122" s="135"/>
      <c r="P122" s="6"/>
      <c r="Q122" s="6"/>
      <c r="R122" s="6"/>
      <c r="S122" s="135">
        <v>2</v>
      </c>
      <c r="T122" s="135"/>
      <c r="U122" s="135"/>
      <c r="V122" s="6"/>
      <c r="W122" s="6"/>
      <c r="X122" s="6"/>
      <c r="Y122" s="135">
        <v>2</v>
      </c>
      <c r="Z122" s="135"/>
      <c r="AA122" s="135"/>
      <c r="AB122" s="6"/>
      <c r="AC122" s="6"/>
      <c r="AD122" s="6"/>
      <c r="AE122" s="135">
        <v>2</v>
      </c>
      <c r="AF122" s="135"/>
      <c r="AG122" s="135"/>
      <c r="AJ122" s="100"/>
      <c r="AK122" s="105">
        <v>2</v>
      </c>
      <c r="AL122" s="105"/>
      <c r="AM122" s="114"/>
    </row>
    <row r="123" spans="1:39" hidden="1" outlineLevel="1" x14ac:dyDescent="0.2">
      <c r="A123" t="s">
        <v>23</v>
      </c>
      <c r="B123" s="114"/>
      <c r="C123" s="6"/>
      <c r="F123" s="6"/>
      <c r="G123" s="57">
        <v>85</v>
      </c>
      <c r="H123" s="57"/>
      <c r="I123" s="57"/>
      <c r="J123" s="6"/>
      <c r="K123" s="6"/>
      <c r="L123" s="6"/>
      <c r="M123" s="135">
        <v>85</v>
      </c>
      <c r="N123" s="135"/>
      <c r="O123" s="135"/>
      <c r="P123" s="6"/>
      <c r="Q123" s="6"/>
      <c r="R123" s="6"/>
      <c r="S123" s="135">
        <v>85</v>
      </c>
      <c r="T123" s="135"/>
      <c r="U123" s="135"/>
      <c r="V123" s="6"/>
      <c r="W123" s="6"/>
      <c r="X123" s="6"/>
      <c r="Y123" s="135">
        <v>85</v>
      </c>
      <c r="Z123" s="135"/>
      <c r="AA123" s="135"/>
      <c r="AB123" s="6"/>
      <c r="AC123" s="6"/>
      <c r="AD123" s="6"/>
      <c r="AE123" s="135">
        <v>85</v>
      </c>
      <c r="AF123" s="135"/>
      <c r="AG123" s="135"/>
      <c r="AJ123" s="100"/>
      <c r="AK123" s="105">
        <v>85</v>
      </c>
      <c r="AL123" s="105"/>
      <c r="AM123" s="114"/>
    </row>
    <row r="124" spans="1:39" hidden="1" outlineLevel="1" x14ac:dyDescent="0.2">
      <c r="A124" t="s">
        <v>24</v>
      </c>
      <c r="B124" s="114"/>
      <c r="C124" s="6"/>
      <c r="F124" s="6"/>
      <c r="G124" s="57">
        <v>70</v>
      </c>
      <c r="H124" s="57"/>
      <c r="I124" s="57"/>
      <c r="J124" s="6"/>
      <c r="K124" s="6"/>
      <c r="L124" s="6"/>
      <c r="M124" s="135">
        <v>70</v>
      </c>
      <c r="N124" s="135"/>
      <c r="O124" s="135"/>
      <c r="P124" s="6"/>
      <c r="Q124" s="6"/>
      <c r="R124" s="6"/>
      <c r="S124" s="135">
        <v>70</v>
      </c>
      <c r="T124" s="135"/>
      <c r="U124" s="135"/>
      <c r="V124" s="6"/>
      <c r="W124" s="6"/>
      <c r="X124" s="6"/>
      <c r="Y124" s="135">
        <v>70</v>
      </c>
      <c r="Z124" s="135"/>
      <c r="AA124" s="135"/>
      <c r="AB124" s="6"/>
      <c r="AC124" s="6"/>
      <c r="AD124" s="6"/>
      <c r="AE124" s="135">
        <v>70</v>
      </c>
      <c r="AF124" s="135"/>
      <c r="AG124" s="135"/>
      <c r="AJ124" s="100"/>
      <c r="AK124" s="105">
        <v>70</v>
      </c>
      <c r="AL124" s="105"/>
      <c r="AM124" s="114"/>
    </row>
    <row r="125" spans="1:39" hidden="1" outlineLevel="1" x14ac:dyDescent="0.2">
      <c r="A125" t="s">
        <v>66</v>
      </c>
      <c r="B125" s="114"/>
      <c r="C125" s="6"/>
      <c r="F125" s="6"/>
      <c r="G125" s="57">
        <v>50</v>
      </c>
      <c r="H125" s="57"/>
      <c r="I125" s="57"/>
      <c r="J125" s="6"/>
      <c r="K125" s="6"/>
      <c r="L125" s="6"/>
      <c r="M125" s="135">
        <v>50</v>
      </c>
      <c r="N125" s="135"/>
      <c r="O125" s="135"/>
      <c r="P125" s="6"/>
      <c r="Q125" s="6"/>
      <c r="R125" s="6"/>
      <c r="S125" s="135">
        <v>50</v>
      </c>
      <c r="T125" s="135"/>
      <c r="U125" s="135"/>
      <c r="V125" s="6"/>
      <c r="W125" s="6"/>
      <c r="X125" s="6"/>
      <c r="Y125" s="135">
        <v>50</v>
      </c>
      <c r="Z125" s="135"/>
      <c r="AA125" s="135"/>
      <c r="AB125" s="6"/>
      <c r="AC125" s="6"/>
      <c r="AD125" s="6"/>
      <c r="AE125" s="135">
        <v>50</v>
      </c>
      <c r="AF125" s="135"/>
      <c r="AG125" s="135"/>
      <c r="AJ125" s="100"/>
      <c r="AK125" s="105">
        <v>50</v>
      </c>
      <c r="AL125" s="105"/>
      <c r="AM125" s="114"/>
    </row>
    <row r="126" spans="1:39" hidden="1" outlineLevel="1" x14ac:dyDescent="0.2">
      <c r="A126" t="s">
        <v>25</v>
      </c>
      <c r="B126" s="114"/>
      <c r="C126" s="6"/>
      <c r="F126" s="6"/>
      <c r="G126" s="57">
        <v>20</v>
      </c>
      <c r="H126" s="57"/>
      <c r="I126" s="57"/>
      <c r="J126" s="6"/>
      <c r="K126" s="6"/>
      <c r="L126" s="6"/>
      <c r="M126" s="135">
        <v>20</v>
      </c>
      <c r="N126" s="135"/>
      <c r="O126" s="135"/>
      <c r="P126" s="6"/>
      <c r="Q126" s="6"/>
      <c r="R126" s="6"/>
      <c r="S126" s="135">
        <v>20</v>
      </c>
      <c r="T126" s="135"/>
      <c r="U126" s="135"/>
      <c r="V126" s="6"/>
      <c r="W126" s="6"/>
      <c r="X126" s="6"/>
      <c r="Y126" s="135">
        <v>20</v>
      </c>
      <c r="Z126" s="135"/>
      <c r="AA126" s="135"/>
      <c r="AB126" s="6"/>
      <c r="AC126" s="6"/>
      <c r="AD126" s="6"/>
      <c r="AE126" s="135">
        <v>20</v>
      </c>
      <c r="AF126" s="135"/>
      <c r="AG126" s="135"/>
      <c r="AJ126" s="100"/>
      <c r="AK126" s="105">
        <v>20</v>
      </c>
      <c r="AL126" s="105"/>
      <c r="AM126" s="114"/>
    </row>
    <row r="127" spans="1:39" hidden="1" outlineLevel="1" x14ac:dyDescent="0.2">
      <c r="A127" t="s">
        <v>26</v>
      </c>
      <c r="B127" s="114"/>
      <c r="C127" s="6"/>
      <c r="F127" s="6"/>
      <c r="G127" s="57">
        <v>15</v>
      </c>
      <c r="H127" s="57"/>
      <c r="I127" s="57"/>
      <c r="J127" s="6"/>
      <c r="K127" s="6"/>
      <c r="L127" s="6"/>
      <c r="M127" s="135">
        <v>15</v>
      </c>
      <c r="N127" s="135"/>
      <c r="O127" s="135"/>
      <c r="P127" s="6"/>
      <c r="Q127" s="6"/>
      <c r="R127" s="6"/>
      <c r="S127" s="135">
        <v>15</v>
      </c>
      <c r="T127" s="135"/>
      <c r="U127" s="135"/>
      <c r="V127" s="6"/>
      <c r="W127" s="6"/>
      <c r="X127" s="6"/>
      <c r="Y127" s="135">
        <v>15</v>
      </c>
      <c r="Z127" s="135"/>
      <c r="AA127" s="135"/>
      <c r="AB127" s="6"/>
      <c r="AC127" s="6"/>
      <c r="AD127" s="6"/>
      <c r="AE127" s="135">
        <v>15</v>
      </c>
      <c r="AF127" s="135"/>
      <c r="AG127" s="135"/>
      <c r="AJ127" s="100"/>
      <c r="AK127" s="105">
        <v>15</v>
      </c>
      <c r="AL127" s="105"/>
      <c r="AM127" s="114"/>
    </row>
    <row r="128" spans="1:39" hidden="1" outlineLevel="1" x14ac:dyDescent="0.2">
      <c r="A128" t="s">
        <v>67</v>
      </c>
      <c r="B128" s="114"/>
      <c r="C128" s="6"/>
      <c r="F128" s="6"/>
      <c r="G128" s="57">
        <v>10</v>
      </c>
      <c r="H128" s="57"/>
      <c r="I128" s="57"/>
      <c r="J128" s="6"/>
      <c r="K128" s="6"/>
      <c r="L128" s="6"/>
      <c r="M128" s="135">
        <v>10</v>
      </c>
      <c r="N128" s="135"/>
      <c r="O128" s="135"/>
      <c r="P128" s="6"/>
      <c r="Q128" s="6"/>
      <c r="R128" s="6"/>
      <c r="S128" s="135">
        <v>10</v>
      </c>
      <c r="T128" s="135"/>
      <c r="U128" s="135"/>
      <c r="V128" s="6"/>
      <c r="W128" s="6"/>
      <c r="X128" s="6"/>
      <c r="Y128" s="135">
        <v>10</v>
      </c>
      <c r="Z128" s="135"/>
      <c r="AA128" s="135"/>
      <c r="AB128" s="6"/>
      <c r="AC128" s="6"/>
      <c r="AD128" s="6"/>
      <c r="AE128" s="135">
        <v>10</v>
      </c>
      <c r="AF128" s="135"/>
      <c r="AG128" s="135"/>
      <c r="AJ128" s="100"/>
      <c r="AK128" s="105">
        <v>10</v>
      </c>
      <c r="AL128" s="105"/>
      <c r="AM128" s="114"/>
    </row>
    <row r="129" spans="1:39" hidden="1" outlineLevel="1" x14ac:dyDescent="0.2">
      <c r="A129" t="s">
        <v>27</v>
      </c>
      <c r="B129" s="114"/>
      <c r="C129" s="6"/>
      <c r="F129" s="6"/>
      <c r="G129" s="45">
        <v>0.6</v>
      </c>
      <c r="H129" s="45"/>
      <c r="I129" s="45"/>
      <c r="J129" s="6"/>
      <c r="K129" s="6"/>
      <c r="L129" s="6"/>
      <c r="M129" s="30">
        <v>0.6</v>
      </c>
      <c r="N129" s="30"/>
      <c r="O129" s="30"/>
      <c r="P129" s="6"/>
      <c r="Q129" s="6"/>
      <c r="R129" s="6"/>
      <c r="S129" s="30">
        <v>0.6</v>
      </c>
      <c r="T129" s="30"/>
      <c r="U129" s="30"/>
      <c r="V129" s="6"/>
      <c r="W129" s="6"/>
      <c r="X129" s="6"/>
      <c r="Y129" s="30">
        <v>0.6</v>
      </c>
      <c r="Z129" s="30"/>
      <c r="AA129" s="30"/>
      <c r="AB129" s="6"/>
      <c r="AC129" s="6"/>
      <c r="AD129" s="6"/>
      <c r="AE129" s="30">
        <v>0.6</v>
      </c>
      <c r="AF129" s="30"/>
      <c r="AG129" s="30"/>
      <c r="AJ129" s="100"/>
      <c r="AK129" s="29">
        <v>0.6</v>
      </c>
      <c r="AL129" s="29"/>
      <c r="AM129" s="114"/>
    </row>
    <row r="130" spans="1:39" hidden="1" outlineLevel="1" x14ac:dyDescent="0.2">
      <c r="A130" t="s">
        <v>28</v>
      </c>
      <c r="B130" s="114"/>
      <c r="C130" s="6"/>
      <c r="F130" s="6"/>
      <c r="G130" s="45">
        <v>0.5</v>
      </c>
      <c r="H130" s="45"/>
      <c r="I130" s="45"/>
      <c r="J130" s="6"/>
      <c r="K130" s="6"/>
      <c r="L130" s="6"/>
      <c r="M130" s="30">
        <v>0.5</v>
      </c>
      <c r="N130" s="30"/>
      <c r="O130" s="30"/>
      <c r="P130" s="6"/>
      <c r="Q130" s="6"/>
      <c r="R130" s="6"/>
      <c r="S130" s="30">
        <v>0.5</v>
      </c>
      <c r="T130" s="30"/>
      <c r="U130" s="30"/>
      <c r="V130" s="6"/>
      <c r="W130" s="6"/>
      <c r="X130" s="6"/>
      <c r="Y130" s="30">
        <v>0.5</v>
      </c>
      <c r="Z130" s="30"/>
      <c r="AA130" s="30"/>
      <c r="AB130" s="6"/>
      <c r="AC130" s="6"/>
      <c r="AD130" s="6"/>
      <c r="AE130" s="30">
        <v>0.5</v>
      </c>
      <c r="AF130" s="30"/>
      <c r="AG130" s="30"/>
      <c r="AJ130" s="100"/>
      <c r="AK130" s="29">
        <v>0.5</v>
      </c>
      <c r="AL130" s="29"/>
      <c r="AM130" s="114"/>
    </row>
    <row r="131" spans="1:39" hidden="1" outlineLevel="1" x14ac:dyDescent="0.2">
      <c r="A131" t="s">
        <v>29</v>
      </c>
      <c r="B131" s="114"/>
      <c r="C131" s="6"/>
      <c r="F131" s="6"/>
      <c r="G131" s="45">
        <v>0.15</v>
      </c>
      <c r="H131" s="45"/>
      <c r="I131" s="45"/>
      <c r="J131" s="6"/>
      <c r="K131" s="6"/>
      <c r="L131" s="6"/>
      <c r="M131" s="30">
        <v>0.15</v>
      </c>
      <c r="N131" s="30"/>
      <c r="O131" s="30"/>
      <c r="P131" s="6"/>
      <c r="Q131" s="6"/>
      <c r="R131" s="6"/>
      <c r="S131" s="30">
        <v>0.15</v>
      </c>
      <c r="T131" s="30"/>
      <c r="U131" s="30"/>
      <c r="V131" s="6"/>
      <c r="W131" s="6"/>
      <c r="X131" s="6"/>
      <c r="Y131" s="30">
        <v>0.15</v>
      </c>
      <c r="Z131" s="30"/>
      <c r="AA131" s="30"/>
      <c r="AB131" s="6"/>
      <c r="AC131" s="6"/>
      <c r="AD131" s="6"/>
      <c r="AE131" s="30">
        <v>0.15</v>
      </c>
      <c r="AF131" s="30"/>
      <c r="AG131" s="30"/>
      <c r="AJ131" s="100"/>
      <c r="AK131" s="29">
        <v>0.15</v>
      </c>
      <c r="AL131" s="29"/>
      <c r="AM131" s="114"/>
    </row>
    <row r="132" spans="1:39" hidden="1" outlineLevel="1" x14ac:dyDescent="0.2">
      <c r="A132" t="s">
        <v>30</v>
      </c>
      <c r="B132" s="114"/>
      <c r="C132" s="6"/>
      <c r="F132" s="6"/>
      <c r="G132" s="45">
        <v>0.1</v>
      </c>
      <c r="H132" s="45"/>
      <c r="I132" s="45"/>
      <c r="J132" s="6"/>
      <c r="K132" s="6"/>
      <c r="L132" s="6"/>
      <c r="M132" s="30">
        <v>0.1</v>
      </c>
      <c r="N132" s="30"/>
      <c r="O132" s="30"/>
      <c r="P132" s="6"/>
      <c r="Q132" s="6"/>
      <c r="R132" s="6"/>
      <c r="S132" s="30">
        <v>0.1</v>
      </c>
      <c r="T132" s="30"/>
      <c r="U132" s="30"/>
      <c r="V132" s="6"/>
      <c r="W132" s="6"/>
      <c r="X132" s="6"/>
      <c r="Y132" s="30">
        <v>0.1</v>
      </c>
      <c r="Z132" s="30"/>
      <c r="AA132" s="30"/>
      <c r="AB132" s="6"/>
      <c r="AC132" s="6"/>
      <c r="AD132" s="6"/>
      <c r="AE132" s="30">
        <v>0.1</v>
      </c>
      <c r="AF132" s="30"/>
      <c r="AG132" s="30"/>
      <c r="AJ132" s="100"/>
      <c r="AK132" s="29">
        <v>0.1</v>
      </c>
      <c r="AL132" s="29"/>
      <c r="AM132" s="114"/>
    </row>
    <row r="133" spans="1:39" collapsed="1" x14ac:dyDescent="0.2">
      <c r="A133" s="56"/>
      <c r="B133" s="124"/>
      <c r="C133" s="56"/>
      <c r="F133" s="6"/>
      <c r="G133" s="57"/>
      <c r="H133" s="57"/>
      <c r="I133" s="57"/>
      <c r="J133" s="6"/>
      <c r="K133" s="6"/>
      <c r="L133" s="6"/>
      <c r="M133" s="6"/>
      <c r="N133" s="6"/>
      <c r="O133" s="6"/>
      <c r="P133" s="6"/>
      <c r="Q133" s="6"/>
      <c r="R133" s="6"/>
      <c r="S133" s="6"/>
      <c r="T133" s="6"/>
      <c r="U133" s="6"/>
      <c r="V133" s="6"/>
      <c r="W133" s="6"/>
      <c r="X133" s="6"/>
      <c r="Y133" s="6"/>
      <c r="Z133" s="6"/>
      <c r="AA133" s="6"/>
      <c r="AB133" s="6"/>
      <c r="AC133" s="6"/>
      <c r="AD133" s="6"/>
      <c r="AE133" s="6"/>
      <c r="AF133" s="6"/>
      <c r="AG133" s="6"/>
      <c r="AM133" s="124"/>
    </row>
    <row r="134" spans="1:39" x14ac:dyDescent="0.2">
      <c r="A134" s="85" t="s">
        <v>69</v>
      </c>
      <c r="B134" s="116"/>
      <c r="C134" s="85"/>
      <c r="D134" s="86"/>
      <c r="E134" s="86"/>
      <c r="F134" s="88"/>
      <c r="G134" s="86"/>
      <c r="H134" s="86"/>
      <c r="I134" s="86"/>
      <c r="J134" s="86"/>
      <c r="K134" s="87"/>
      <c r="L134" s="87"/>
      <c r="M134" s="86"/>
      <c r="N134" s="86"/>
      <c r="O134" s="86"/>
      <c r="P134" s="86"/>
      <c r="Q134" s="87"/>
      <c r="R134" s="88"/>
      <c r="S134" s="86"/>
      <c r="T134" s="86"/>
      <c r="U134" s="86"/>
      <c r="V134" s="86"/>
      <c r="W134" s="88"/>
      <c r="X134" s="87"/>
      <c r="Y134" s="86"/>
      <c r="Z134" s="86"/>
      <c r="AA134" s="86"/>
      <c r="AB134" s="86"/>
      <c r="AC134" s="86"/>
      <c r="AD134" s="88"/>
      <c r="AE134" s="86"/>
      <c r="AF134" s="86"/>
      <c r="AG134" s="86"/>
      <c r="AH134" s="86"/>
      <c r="AI134" s="88"/>
      <c r="AJ134" s="87"/>
      <c r="AK134" s="86"/>
      <c r="AL134" s="86"/>
      <c r="AM134" s="116"/>
    </row>
    <row r="135" spans="1:39" x14ac:dyDescent="0.2">
      <c r="A135" s="24"/>
      <c r="B135" s="123"/>
      <c r="C135" s="59"/>
      <c r="AM135" s="123"/>
    </row>
    <row r="136" spans="1:39" hidden="1" outlineLevel="1" x14ac:dyDescent="0.2">
      <c r="A136" s="24" t="s">
        <v>13</v>
      </c>
      <c r="B136" s="123"/>
      <c r="C136" s="59"/>
      <c r="E136">
        <v>20</v>
      </c>
      <c r="F136">
        <v>20</v>
      </c>
      <c r="H136">
        <v>20</v>
      </c>
      <c r="K136">
        <v>20</v>
      </c>
      <c r="L136">
        <v>20</v>
      </c>
      <c r="N136">
        <v>20</v>
      </c>
      <c r="Q136">
        <v>20</v>
      </c>
      <c r="R136">
        <v>20</v>
      </c>
      <c r="T136">
        <v>20</v>
      </c>
      <c r="W136">
        <v>20</v>
      </c>
      <c r="X136">
        <v>20</v>
      </c>
      <c r="Z136">
        <v>20</v>
      </c>
      <c r="AC136">
        <v>20</v>
      </c>
      <c r="AD136">
        <v>20</v>
      </c>
      <c r="AF136">
        <v>20</v>
      </c>
      <c r="AI136">
        <v>20</v>
      </c>
      <c r="AJ136">
        <v>20</v>
      </c>
      <c r="AL136">
        <v>20</v>
      </c>
      <c r="AM136" s="123"/>
    </row>
    <row r="137" spans="1:39" hidden="1" outlineLevel="1" x14ac:dyDescent="0.2">
      <c r="A137" s="24" t="s">
        <v>14</v>
      </c>
      <c r="B137" s="123"/>
      <c r="C137" s="59"/>
      <c r="E137">
        <v>20</v>
      </c>
      <c r="F137">
        <v>20</v>
      </c>
      <c r="H137">
        <v>0</v>
      </c>
      <c r="K137">
        <v>20</v>
      </c>
      <c r="L137">
        <v>20</v>
      </c>
      <c r="N137">
        <v>0</v>
      </c>
      <c r="Q137">
        <v>20</v>
      </c>
      <c r="R137">
        <v>20</v>
      </c>
      <c r="T137">
        <v>0</v>
      </c>
      <c r="W137">
        <v>20</v>
      </c>
      <c r="X137">
        <v>20</v>
      </c>
      <c r="Z137">
        <v>0</v>
      </c>
      <c r="AC137">
        <v>20</v>
      </c>
      <c r="AD137">
        <v>20</v>
      </c>
      <c r="AF137">
        <v>0</v>
      </c>
      <c r="AI137">
        <v>20</v>
      </c>
      <c r="AJ137">
        <v>20</v>
      </c>
      <c r="AL137">
        <v>0</v>
      </c>
      <c r="AM137" s="123"/>
    </row>
    <row r="138" spans="1:39" hidden="1" outlineLevel="1" x14ac:dyDescent="0.2">
      <c r="A138" s="24" t="s">
        <v>15</v>
      </c>
      <c r="B138" s="123"/>
      <c r="C138" s="59"/>
      <c r="E138">
        <v>8</v>
      </c>
      <c r="F138">
        <v>8</v>
      </c>
      <c r="H138">
        <v>8</v>
      </c>
      <c r="K138">
        <v>8</v>
      </c>
      <c r="L138">
        <v>8</v>
      </c>
      <c r="N138">
        <v>8</v>
      </c>
      <c r="Q138">
        <v>8</v>
      </c>
      <c r="R138">
        <v>8</v>
      </c>
      <c r="T138">
        <v>8</v>
      </c>
      <c r="W138">
        <v>8</v>
      </c>
      <c r="X138">
        <v>8</v>
      </c>
      <c r="Z138">
        <v>8</v>
      </c>
      <c r="AC138">
        <v>8</v>
      </c>
      <c r="AD138">
        <v>8</v>
      </c>
      <c r="AF138">
        <v>8</v>
      </c>
      <c r="AI138">
        <v>8</v>
      </c>
      <c r="AJ138">
        <v>8</v>
      </c>
      <c r="AL138">
        <v>8</v>
      </c>
      <c r="AM138" s="123"/>
    </row>
    <row r="139" spans="1:39" hidden="1" outlineLevel="1" x14ac:dyDescent="0.2">
      <c r="A139" s="24" t="s">
        <v>63</v>
      </c>
      <c r="B139" s="123"/>
      <c r="C139" s="59"/>
      <c r="E139">
        <v>20</v>
      </c>
      <c r="F139">
        <v>20</v>
      </c>
      <c r="K139">
        <v>20</v>
      </c>
      <c r="L139">
        <v>20</v>
      </c>
      <c r="Q139">
        <v>20</v>
      </c>
      <c r="R139">
        <v>20</v>
      </c>
      <c r="W139">
        <v>20</v>
      </c>
      <c r="X139">
        <v>20</v>
      </c>
      <c r="AC139">
        <v>20</v>
      </c>
      <c r="AD139">
        <v>20</v>
      </c>
      <c r="AI139">
        <v>20</v>
      </c>
      <c r="AJ139">
        <v>20</v>
      </c>
      <c r="AM139" s="123"/>
    </row>
    <row r="140" spans="1:39" hidden="1" outlineLevel="1" x14ac:dyDescent="0.2">
      <c r="A140" s="24" t="s">
        <v>64</v>
      </c>
      <c r="B140" s="123"/>
      <c r="C140" s="59"/>
      <c r="E140" s="63">
        <v>0.114</v>
      </c>
      <c r="F140" s="63">
        <v>0.114</v>
      </c>
      <c r="G140" s="63"/>
      <c r="H140" s="63">
        <v>0.1</v>
      </c>
      <c r="I140" s="63"/>
      <c r="J140" s="63"/>
      <c r="K140" s="63">
        <v>0.114</v>
      </c>
      <c r="L140" s="63">
        <v>0.114</v>
      </c>
      <c r="M140" s="63"/>
      <c r="N140" s="63">
        <v>0.1</v>
      </c>
      <c r="O140" s="63"/>
      <c r="P140" s="63"/>
      <c r="Q140" s="63">
        <v>0.114</v>
      </c>
      <c r="R140" s="63">
        <v>0.114</v>
      </c>
      <c r="S140" s="63"/>
      <c r="T140" s="63">
        <v>0.1</v>
      </c>
      <c r="U140" s="63"/>
      <c r="V140" s="63"/>
      <c r="W140" s="63">
        <v>0.114</v>
      </c>
      <c r="X140" s="63">
        <v>0.114</v>
      </c>
      <c r="Y140" s="63"/>
      <c r="Z140" s="63">
        <v>0.1</v>
      </c>
      <c r="AA140" s="63"/>
      <c r="AB140" s="63"/>
      <c r="AC140" s="63">
        <v>0.114</v>
      </c>
      <c r="AD140" s="63">
        <v>0.114</v>
      </c>
      <c r="AE140" s="63"/>
      <c r="AF140" s="63">
        <v>0.1</v>
      </c>
      <c r="AG140" s="63"/>
      <c r="AH140" s="63"/>
      <c r="AI140" s="63">
        <v>0.114</v>
      </c>
      <c r="AJ140" s="63">
        <v>0.114</v>
      </c>
      <c r="AK140" s="63"/>
      <c r="AL140" s="63">
        <v>0.1</v>
      </c>
      <c r="AM140" s="123"/>
    </row>
    <row r="141" spans="1:39" hidden="1" outlineLevel="1" x14ac:dyDescent="0.2">
      <c r="A141" s="24" t="s">
        <v>17</v>
      </c>
      <c r="B141" s="123"/>
      <c r="C141" s="59"/>
      <c r="E141" s="21">
        <v>0</v>
      </c>
      <c r="F141" s="21">
        <v>0</v>
      </c>
      <c r="G141" s="21"/>
      <c r="H141" s="21">
        <v>0</v>
      </c>
      <c r="I141" s="21"/>
      <c r="J141" s="21"/>
      <c r="K141" s="21">
        <v>0</v>
      </c>
      <c r="L141" s="21">
        <v>0</v>
      </c>
      <c r="M141" s="21"/>
      <c r="N141" s="21">
        <v>0</v>
      </c>
      <c r="O141" s="21"/>
      <c r="P141" s="21"/>
      <c r="Q141" s="21">
        <v>0</v>
      </c>
      <c r="R141" s="21">
        <v>0</v>
      </c>
      <c r="S141" s="21"/>
      <c r="T141" s="21">
        <v>0</v>
      </c>
      <c r="U141" s="21"/>
      <c r="V141" s="21"/>
      <c r="W141" s="21">
        <v>0</v>
      </c>
      <c r="X141" s="21">
        <v>0</v>
      </c>
      <c r="Y141" s="21"/>
      <c r="Z141" s="21">
        <v>0</v>
      </c>
      <c r="AA141" s="21"/>
      <c r="AB141" s="21"/>
      <c r="AC141" s="21">
        <v>0</v>
      </c>
      <c r="AD141" s="21">
        <v>0</v>
      </c>
      <c r="AE141" s="21"/>
      <c r="AF141" s="21">
        <v>0</v>
      </c>
      <c r="AG141" s="21"/>
      <c r="AH141" s="21"/>
      <c r="AI141" s="21">
        <v>0</v>
      </c>
      <c r="AJ141" s="21">
        <v>0</v>
      </c>
      <c r="AK141" s="21"/>
      <c r="AL141" s="21">
        <v>0</v>
      </c>
      <c r="AM141" s="123"/>
    </row>
    <row r="142" spans="1:39" hidden="1" outlineLevel="1" x14ac:dyDescent="0.2">
      <c r="A142" s="24" t="s">
        <v>18</v>
      </c>
      <c r="B142" s="123"/>
      <c r="C142" s="59"/>
      <c r="E142" s="21">
        <v>16.871691187997911</v>
      </c>
      <c r="F142" s="21">
        <v>16.821613455130311</v>
      </c>
      <c r="G142" s="21"/>
      <c r="H142" s="21">
        <v>15.48562167956249</v>
      </c>
      <c r="I142" s="21"/>
      <c r="J142" s="21"/>
      <c r="K142" s="21">
        <v>16.871691187997911</v>
      </c>
      <c r="L142" s="21">
        <v>16.821613455130311</v>
      </c>
      <c r="M142" s="21"/>
      <c r="N142" s="21">
        <v>15.905192387398326</v>
      </c>
      <c r="O142" s="21"/>
      <c r="P142" s="21"/>
      <c r="Q142" s="21">
        <v>16.871691187997911</v>
      </c>
      <c r="R142" s="21">
        <v>16.821613455130311</v>
      </c>
      <c r="S142" s="21"/>
      <c r="T142" s="21">
        <v>16.512846004226923</v>
      </c>
      <c r="U142" s="21"/>
      <c r="V142" s="21"/>
      <c r="W142" s="21">
        <v>16.871691187997911</v>
      </c>
      <c r="X142" s="21">
        <v>16.821613455130311</v>
      </c>
      <c r="Y142" s="21"/>
      <c r="Z142" s="21">
        <v>16.747673522596635</v>
      </c>
      <c r="AA142" s="21"/>
      <c r="AB142" s="21"/>
      <c r="AC142" s="21">
        <v>16.871691187997911</v>
      </c>
      <c r="AD142" s="21">
        <v>16.821613455130311</v>
      </c>
      <c r="AE142" s="21"/>
      <c r="AF142" s="21">
        <v>15.723940693039662</v>
      </c>
      <c r="AG142" s="21"/>
      <c r="AH142" s="21"/>
      <c r="AI142" s="21">
        <v>16.871691187997911</v>
      </c>
      <c r="AJ142" s="21">
        <v>16.821613455130311</v>
      </c>
      <c r="AK142" s="21"/>
      <c r="AL142" s="21">
        <v>15.345663354962033</v>
      </c>
      <c r="AM142" s="123"/>
    </row>
    <row r="143" spans="1:39" hidden="1" outlineLevel="1" x14ac:dyDescent="0.2">
      <c r="A143" s="24" t="s">
        <v>19</v>
      </c>
      <c r="B143" s="123"/>
      <c r="C143" s="59"/>
      <c r="E143" s="21">
        <v>352.72875158740868</v>
      </c>
      <c r="F143" s="21">
        <v>352.72875158740868</v>
      </c>
      <c r="G143" s="21"/>
      <c r="H143" s="21">
        <v>306.32</v>
      </c>
      <c r="I143" s="21"/>
      <c r="J143" s="21"/>
      <c r="K143" s="21">
        <v>352.72875158740868</v>
      </c>
      <c r="L143" s="21">
        <v>352.72875158740868</v>
      </c>
      <c r="M143" s="21"/>
      <c r="N143" s="21">
        <v>314.61949884374962</v>
      </c>
      <c r="O143" s="21"/>
      <c r="P143" s="21"/>
      <c r="Q143" s="21">
        <v>352.72875158740868</v>
      </c>
      <c r="R143" s="21">
        <v>352.72875158740868</v>
      </c>
      <c r="S143" s="21"/>
      <c r="T143" s="21">
        <v>326.63945256330828</v>
      </c>
      <c r="U143" s="21"/>
      <c r="V143" s="21"/>
      <c r="W143" s="21">
        <v>352.72875158740868</v>
      </c>
      <c r="X143" s="21">
        <v>352.72875158740868</v>
      </c>
      <c r="Y143" s="21"/>
      <c r="Z143" s="21">
        <v>331.28455928975922</v>
      </c>
      <c r="AA143" s="21"/>
      <c r="AB143" s="21"/>
      <c r="AC143" s="21">
        <v>352.72875158740868</v>
      </c>
      <c r="AD143" s="21">
        <v>352.72875158740868</v>
      </c>
      <c r="AE143" s="21"/>
      <c r="AF143" s="21">
        <v>311.03417174711637</v>
      </c>
      <c r="AG143" s="21"/>
      <c r="AH143" s="21"/>
      <c r="AI143" s="21">
        <v>352.72875158740868</v>
      </c>
      <c r="AJ143" s="21">
        <v>352.72875158740868</v>
      </c>
      <c r="AK143" s="21"/>
      <c r="AL143" s="21">
        <v>303.55149416415139</v>
      </c>
      <c r="AM143" s="123"/>
    </row>
    <row r="144" spans="1:39" hidden="1" outlineLevel="1" x14ac:dyDescent="0.2">
      <c r="A144" s="24" t="s">
        <v>20</v>
      </c>
      <c r="B144" s="123"/>
      <c r="C144" s="59"/>
      <c r="E144" s="21">
        <v>0</v>
      </c>
      <c r="F144" s="21">
        <v>1.246045441120764</v>
      </c>
      <c r="G144" s="21"/>
      <c r="H144" s="21">
        <v>1.2129476985614012</v>
      </c>
      <c r="I144" s="21"/>
      <c r="J144" s="21"/>
      <c r="K144" s="21">
        <v>0</v>
      </c>
      <c r="L144" s="21">
        <v>1.246045441120764</v>
      </c>
      <c r="M144" s="21"/>
      <c r="N144" s="21">
        <v>1.2458115599538637</v>
      </c>
      <c r="O144" s="21"/>
      <c r="P144" s="21"/>
      <c r="Q144" s="21">
        <v>0</v>
      </c>
      <c r="R144" s="21">
        <v>1.246045441120764</v>
      </c>
      <c r="S144" s="21"/>
      <c r="T144" s="21">
        <v>1.2934074570580465</v>
      </c>
      <c r="U144" s="21"/>
      <c r="V144" s="21"/>
      <c r="W144" s="21">
        <v>0</v>
      </c>
      <c r="X144" s="21">
        <v>1.246045441120764</v>
      </c>
      <c r="Y144" s="21"/>
      <c r="Z144" s="21">
        <v>1.3118008741167457</v>
      </c>
      <c r="AA144" s="21"/>
      <c r="AB144" s="21"/>
      <c r="AC144" s="21">
        <v>0</v>
      </c>
      <c r="AD144" s="21">
        <v>1.246045441120764</v>
      </c>
      <c r="AE144" s="21"/>
      <c r="AF144" s="21">
        <v>1.231614595176993</v>
      </c>
      <c r="AG144" s="21"/>
      <c r="AH144" s="21"/>
      <c r="AI144" s="21">
        <v>0</v>
      </c>
      <c r="AJ144" s="21">
        <v>1.246045441120764</v>
      </c>
      <c r="AK144" s="21"/>
      <c r="AL144" s="21">
        <v>1.2019851339817254</v>
      </c>
      <c r="AM144" s="123"/>
    </row>
    <row r="145" spans="1:39" hidden="1" outlineLevel="1" x14ac:dyDescent="0.2">
      <c r="A145" s="24" t="s">
        <v>21</v>
      </c>
      <c r="B145" s="123"/>
      <c r="C145" s="59"/>
      <c r="E145" s="21">
        <v>12.497549028146603</v>
      </c>
      <c r="F145" s="21">
        <v>12.460454411207639</v>
      </c>
      <c r="G145" s="21"/>
      <c r="H145" s="21">
        <v>12.12947698561401</v>
      </c>
      <c r="I145" s="21"/>
      <c r="J145" s="21"/>
      <c r="K145" s="21">
        <v>12.497549028146603</v>
      </c>
      <c r="L145" s="21">
        <v>12.460454411207639</v>
      </c>
      <c r="M145" s="21"/>
      <c r="N145" s="21">
        <v>12.458115599538637</v>
      </c>
      <c r="O145" s="21"/>
      <c r="P145" s="21"/>
      <c r="Q145" s="21">
        <v>12.497549028146603</v>
      </c>
      <c r="R145" s="21">
        <v>12.460454411207639</v>
      </c>
      <c r="S145" s="21"/>
      <c r="T145" s="21">
        <v>12.934074570580464</v>
      </c>
      <c r="U145" s="21"/>
      <c r="V145" s="21"/>
      <c r="W145" s="21">
        <v>12.497549028146603</v>
      </c>
      <c r="X145" s="21">
        <v>12.460454411207639</v>
      </c>
      <c r="Y145" s="21"/>
      <c r="Z145" s="21">
        <v>13.118008741167456</v>
      </c>
      <c r="AA145" s="21"/>
      <c r="AB145" s="21"/>
      <c r="AC145" s="21">
        <v>12.497549028146603</v>
      </c>
      <c r="AD145" s="21">
        <v>12.460454411207639</v>
      </c>
      <c r="AE145" s="21"/>
      <c r="AF145" s="21">
        <v>12.316145951769927</v>
      </c>
      <c r="AG145" s="21"/>
      <c r="AH145" s="21"/>
      <c r="AI145" s="21">
        <v>12.497549028146603</v>
      </c>
      <c r="AJ145" s="21">
        <v>12.460454411207639</v>
      </c>
      <c r="AK145" s="21"/>
      <c r="AL145" s="21">
        <v>12.019851339817251</v>
      </c>
      <c r="AM145" s="123"/>
    </row>
    <row r="146" spans="1:39" hidden="1" outlineLevel="1" x14ac:dyDescent="0.2">
      <c r="A146" s="24" t="s">
        <v>22</v>
      </c>
      <c r="B146" s="123"/>
      <c r="C146" s="59"/>
      <c r="E146" s="44">
        <v>2</v>
      </c>
      <c r="F146" s="44">
        <v>2</v>
      </c>
      <c r="G146" s="44"/>
      <c r="H146" s="44">
        <v>2</v>
      </c>
      <c r="I146" s="44"/>
      <c r="J146" s="44"/>
      <c r="K146" s="44">
        <v>2</v>
      </c>
      <c r="L146" s="44">
        <v>2</v>
      </c>
      <c r="M146" s="44"/>
      <c r="N146" s="44">
        <v>2</v>
      </c>
      <c r="O146" s="44"/>
      <c r="P146" s="44"/>
      <c r="Q146" s="44">
        <v>2</v>
      </c>
      <c r="R146" s="44">
        <v>2</v>
      </c>
      <c r="S146" s="44"/>
      <c r="T146" s="44">
        <v>2</v>
      </c>
      <c r="U146" s="44"/>
      <c r="V146" s="44"/>
      <c r="W146" s="44">
        <v>2</v>
      </c>
      <c r="X146" s="44">
        <v>2</v>
      </c>
      <c r="Y146" s="44"/>
      <c r="Z146" s="44">
        <v>2</v>
      </c>
      <c r="AA146" s="44"/>
      <c r="AB146" s="44"/>
      <c r="AC146" s="44">
        <v>2</v>
      </c>
      <c r="AD146" s="44">
        <v>2</v>
      </c>
      <c r="AE146" s="44"/>
      <c r="AF146" s="44">
        <v>2</v>
      </c>
      <c r="AG146" s="44"/>
      <c r="AH146" s="44"/>
      <c r="AI146" s="44">
        <v>2</v>
      </c>
      <c r="AJ146" s="44">
        <v>2</v>
      </c>
      <c r="AK146" s="44"/>
      <c r="AL146" s="44">
        <v>2</v>
      </c>
      <c r="AM146" s="123"/>
    </row>
    <row r="147" spans="1:39" hidden="1" outlineLevel="1" x14ac:dyDescent="0.2">
      <c r="A147" s="24" t="s">
        <v>87</v>
      </c>
      <c r="B147" s="123"/>
      <c r="C147" s="59"/>
      <c r="E147" s="44"/>
      <c r="F147" s="44"/>
      <c r="G147" s="44"/>
      <c r="H147" s="44">
        <v>1</v>
      </c>
      <c r="I147" s="44"/>
      <c r="J147" s="44"/>
      <c r="K147" s="44"/>
      <c r="L147" s="44"/>
      <c r="M147" s="44"/>
      <c r="N147" s="44">
        <v>1</v>
      </c>
      <c r="O147" s="44"/>
      <c r="P147" s="44"/>
      <c r="Q147" s="44"/>
      <c r="R147" s="44"/>
      <c r="S147" s="44"/>
      <c r="T147" s="44">
        <v>1</v>
      </c>
      <c r="U147" s="44"/>
      <c r="V147" s="44"/>
      <c r="W147" s="44"/>
      <c r="X147" s="44"/>
      <c r="Y147" s="44"/>
      <c r="Z147" s="44">
        <v>1</v>
      </c>
      <c r="AA147" s="44"/>
      <c r="AB147" s="44"/>
      <c r="AC147" s="44"/>
      <c r="AD147" s="44"/>
      <c r="AE147" s="44"/>
      <c r="AF147" s="44">
        <v>1</v>
      </c>
      <c r="AG147" s="44"/>
      <c r="AH147" s="44"/>
      <c r="AI147" s="44"/>
      <c r="AJ147" s="44"/>
      <c r="AK147" s="44"/>
      <c r="AL147" s="44">
        <v>1</v>
      </c>
      <c r="AM147" s="123"/>
    </row>
    <row r="148" spans="1:39" hidden="1" outlineLevel="1" x14ac:dyDescent="0.2">
      <c r="A148" s="24" t="s">
        <v>23</v>
      </c>
      <c r="B148" s="123"/>
      <c r="C148" s="59"/>
      <c r="E148" s="44">
        <v>73.92</v>
      </c>
      <c r="F148" s="44">
        <v>73.92</v>
      </c>
      <c r="G148" s="44"/>
      <c r="H148" s="44">
        <v>50</v>
      </c>
      <c r="I148" s="44"/>
      <c r="J148" s="44"/>
      <c r="K148" s="44">
        <v>73.92</v>
      </c>
      <c r="L148" s="44">
        <v>73.92</v>
      </c>
      <c r="M148" s="44"/>
      <c r="N148" s="44">
        <v>50</v>
      </c>
      <c r="O148" s="44"/>
      <c r="P148" s="44"/>
      <c r="Q148" s="44">
        <v>73.92</v>
      </c>
      <c r="R148" s="44">
        <v>73.92</v>
      </c>
      <c r="S148" s="44"/>
      <c r="T148" s="44">
        <v>50</v>
      </c>
      <c r="U148" s="44"/>
      <c r="V148" s="44"/>
      <c r="W148" s="44">
        <v>73.92</v>
      </c>
      <c r="X148" s="44">
        <v>73.92</v>
      </c>
      <c r="Y148" s="44"/>
      <c r="Z148" s="44">
        <v>50</v>
      </c>
      <c r="AA148" s="44"/>
      <c r="AB148" s="44"/>
      <c r="AC148" s="44">
        <v>73.92</v>
      </c>
      <c r="AD148" s="44">
        <v>73.92</v>
      </c>
      <c r="AE148" s="44"/>
      <c r="AF148" s="44">
        <v>50</v>
      </c>
      <c r="AG148" s="44"/>
      <c r="AH148" s="44"/>
      <c r="AI148" s="44">
        <v>73.92</v>
      </c>
      <c r="AJ148" s="44">
        <v>73.92</v>
      </c>
      <c r="AK148" s="44"/>
      <c r="AL148" s="44">
        <v>50</v>
      </c>
      <c r="AM148" s="123"/>
    </row>
    <row r="149" spans="1:39" hidden="1" outlineLevel="1" x14ac:dyDescent="0.2">
      <c r="A149" s="24" t="s">
        <v>24</v>
      </c>
      <c r="B149" s="123"/>
      <c r="C149" s="59"/>
      <c r="E149" s="44">
        <v>61.44</v>
      </c>
      <c r="F149" s="44"/>
      <c r="G149" s="44"/>
      <c r="H149" s="44">
        <v>42</v>
      </c>
      <c r="I149" s="44"/>
      <c r="J149" s="44"/>
      <c r="K149" s="44">
        <v>61.44</v>
      </c>
      <c r="L149" s="44"/>
      <c r="M149" s="44"/>
      <c r="N149" s="44">
        <v>42</v>
      </c>
      <c r="O149" s="44"/>
      <c r="P149" s="44"/>
      <c r="Q149" s="44">
        <v>61.44</v>
      </c>
      <c r="R149" s="44"/>
      <c r="S149" s="44"/>
      <c r="T149" s="44">
        <v>42</v>
      </c>
      <c r="U149" s="44"/>
      <c r="V149" s="44"/>
      <c r="W149" s="44">
        <v>61.44</v>
      </c>
      <c r="X149" s="44"/>
      <c r="Y149" s="44"/>
      <c r="Z149" s="44">
        <v>42</v>
      </c>
      <c r="AA149" s="44"/>
      <c r="AB149" s="44"/>
      <c r="AC149" s="44">
        <v>61.44</v>
      </c>
      <c r="AD149" s="44"/>
      <c r="AE149" s="44"/>
      <c r="AF149" s="44">
        <v>42</v>
      </c>
      <c r="AG149" s="44"/>
      <c r="AH149" s="44"/>
      <c r="AI149" s="44">
        <v>61.44</v>
      </c>
      <c r="AJ149" s="44"/>
      <c r="AK149" s="44"/>
      <c r="AL149" s="44">
        <v>42</v>
      </c>
      <c r="AM149" s="123"/>
    </row>
    <row r="150" spans="1:39" hidden="1" outlineLevel="1" x14ac:dyDescent="0.2">
      <c r="A150" s="24" t="s">
        <v>66</v>
      </c>
      <c r="B150" s="123"/>
      <c r="C150" s="59"/>
      <c r="E150" s="44">
        <v>48.96</v>
      </c>
      <c r="F150" s="44"/>
      <c r="G150" s="44"/>
      <c r="H150" s="44"/>
      <c r="I150" s="44"/>
      <c r="J150" s="44"/>
      <c r="K150" s="44">
        <v>48.96</v>
      </c>
      <c r="L150" s="44"/>
      <c r="M150" s="44"/>
      <c r="N150" s="44"/>
      <c r="O150" s="44"/>
      <c r="P150" s="44"/>
      <c r="Q150" s="44">
        <v>48.96</v>
      </c>
      <c r="R150" s="44"/>
      <c r="S150" s="44"/>
      <c r="T150" s="44"/>
      <c r="U150" s="44"/>
      <c r="V150" s="44"/>
      <c r="W150" s="44">
        <v>48.96</v>
      </c>
      <c r="X150" s="44"/>
      <c r="Y150" s="44"/>
      <c r="Z150" s="44"/>
      <c r="AA150" s="44"/>
      <c r="AB150" s="44"/>
      <c r="AC150" s="44">
        <v>48.96</v>
      </c>
      <c r="AD150" s="44"/>
      <c r="AE150" s="44"/>
      <c r="AF150" s="44"/>
      <c r="AG150" s="44"/>
      <c r="AH150" s="44"/>
      <c r="AI150" s="44">
        <v>48.96</v>
      </c>
      <c r="AJ150" s="44"/>
      <c r="AK150" s="44"/>
      <c r="AL150" s="44"/>
      <c r="AM150" s="123"/>
    </row>
    <row r="151" spans="1:39" hidden="1" outlineLevel="1" x14ac:dyDescent="0.2">
      <c r="A151" s="24" t="s">
        <v>25</v>
      </c>
      <c r="B151" s="123"/>
      <c r="C151" s="59"/>
      <c r="E151" s="44">
        <v>24.96</v>
      </c>
      <c r="F151" s="44">
        <v>24.96</v>
      </c>
      <c r="G151" s="44"/>
      <c r="H151" s="44">
        <v>10</v>
      </c>
      <c r="I151" s="44"/>
      <c r="J151" s="44"/>
      <c r="K151" s="44">
        <v>24.96</v>
      </c>
      <c r="L151" s="44">
        <v>24.96</v>
      </c>
      <c r="M151" s="44"/>
      <c r="N151" s="44">
        <v>10</v>
      </c>
      <c r="O151" s="44"/>
      <c r="P151" s="44"/>
      <c r="Q151" s="44">
        <v>24.96</v>
      </c>
      <c r="R151" s="44">
        <v>24.96</v>
      </c>
      <c r="S151" s="44"/>
      <c r="T151" s="44">
        <v>10</v>
      </c>
      <c r="U151" s="44"/>
      <c r="V151" s="44"/>
      <c r="W151" s="44">
        <v>24.96</v>
      </c>
      <c r="X151" s="44">
        <v>24.96</v>
      </c>
      <c r="Y151" s="44"/>
      <c r="Z151" s="44">
        <v>10</v>
      </c>
      <c r="AA151" s="44"/>
      <c r="AB151" s="44"/>
      <c r="AC151" s="44">
        <v>24.96</v>
      </c>
      <c r="AD151" s="44">
        <v>24.96</v>
      </c>
      <c r="AE151" s="44"/>
      <c r="AF151" s="44">
        <v>10</v>
      </c>
      <c r="AG151" s="44"/>
      <c r="AH151" s="44"/>
      <c r="AI151" s="44">
        <v>24.96</v>
      </c>
      <c r="AJ151" s="44">
        <v>24.96</v>
      </c>
      <c r="AK151" s="44"/>
      <c r="AL151" s="44">
        <v>10</v>
      </c>
      <c r="AM151" s="123"/>
    </row>
    <row r="152" spans="1:39" hidden="1" outlineLevel="1" x14ac:dyDescent="0.2">
      <c r="A152" s="24" t="s">
        <v>26</v>
      </c>
      <c r="B152" s="123"/>
      <c r="C152" s="59"/>
      <c r="E152" s="44">
        <v>20.16</v>
      </c>
      <c r="F152" s="44"/>
      <c r="G152" s="44"/>
      <c r="H152" s="44">
        <v>9</v>
      </c>
      <c r="I152" s="44"/>
      <c r="J152" s="44"/>
      <c r="K152" s="44">
        <v>20.16</v>
      </c>
      <c r="L152" s="44"/>
      <c r="M152" s="44"/>
      <c r="N152" s="44">
        <v>9</v>
      </c>
      <c r="O152" s="44"/>
      <c r="P152" s="44"/>
      <c r="Q152" s="44">
        <v>20.16</v>
      </c>
      <c r="R152" s="44"/>
      <c r="S152" s="44"/>
      <c r="T152" s="44">
        <v>9</v>
      </c>
      <c r="U152" s="44"/>
      <c r="V152" s="44"/>
      <c r="W152" s="44">
        <v>20.16</v>
      </c>
      <c r="X152" s="44"/>
      <c r="Y152" s="44"/>
      <c r="Z152" s="44">
        <v>9</v>
      </c>
      <c r="AA152" s="44"/>
      <c r="AB152" s="44"/>
      <c r="AC152" s="44">
        <v>20.16</v>
      </c>
      <c r="AD152" s="44"/>
      <c r="AE152" s="44"/>
      <c r="AF152" s="44">
        <v>9</v>
      </c>
      <c r="AG152" s="44"/>
      <c r="AH152" s="44"/>
      <c r="AI152" s="44">
        <v>20.16</v>
      </c>
      <c r="AJ152" s="44"/>
      <c r="AK152" s="44"/>
      <c r="AL152" s="44">
        <v>9</v>
      </c>
      <c r="AM152" s="123"/>
    </row>
    <row r="153" spans="1:39" hidden="1" outlineLevel="1" x14ac:dyDescent="0.2">
      <c r="A153" s="24" t="s">
        <v>67</v>
      </c>
      <c r="B153" s="123"/>
      <c r="C153" s="59"/>
      <c r="E153" s="44">
        <v>16.32</v>
      </c>
      <c r="F153" s="44"/>
      <c r="G153" s="44"/>
      <c r="H153" s="44"/>
      <c r="I153" s="44"/>
      <c r="J153" s="44"/>
      <c r="K153" s="44">
        <v>16.32</v>
      </c>
      <c r="L153" s="44"/>
      <c r="M153" s="44"/>
      <c r="N153" s="44"/>
      <c r="O153" s="44"/>
      <c r="P153" s="44"/>
      <c r="Q153" s="44">
        <v>16.32</v>
      </c>
      <c r="R153" s="44"/>
      <c r="S153" s="44"/>
      <c r="T153" s="44"/>
      <c r="U153" s="44"/>
      <c r="V153" s="44"/>
      <c r="W153" s="44">
        <v>16.32</v>
      </c>
      <c r="X153" s="44"/>
      <c r="Y153" s="44"/>
      <c r="Z153" s="44"/>
      <c r="AA153" s="44"/>
      <c r="AB153" s="44"/>
      <c r="AC153" s="44">
        <v>16.32</v>
      </c>
      <c r="AD153" s="44"/>
      <c r="AE153" s="44"/>
      <c r="AF153" s="44"/>
      <c r="AG153" s="44"/>
      <c r="AH153" s="44"/>
      <c r="AI153" s="44">
        <v>16.32</v>
      </c>
      <c r="AJ153" s="44"/>
      <c r="AK153" s="44"/>
      <c r="AL153" s="44"/>
      <c r="AM153" s="123"/>
    </row>
    <row r="154" spans="1:39" hidden="1" outlineLevel="1" x14ac:dyDescent="0.2">
      <c r="A154" s="24" t="s">
        <v>27</v>
      </c>
      <c r="B154" s="123"/>
      <c r="C154" s="59"/>
      <c r="E154" s="63">
        <v>0.6</v>
      </c>
      <c r="F154" s="63">
        <v>0.6</v>
      </c>
      <c r="G154" s="63"/>
      <c r="H154" s="63">
        <v>0.6</v>
      </c>
      <c r="I154" s="63"/>
      <c r="J154" s="63"/>
      <c r="K154" s="63">
        <v>0.6</v>
      </c>
      <c r="L154" s="63">
        <v>0.6</v>
      </c>
      <c r="M154" s="63"/>
      <c r="N154" s="63">
        <v>0.6</v>
      </c>
      <c r="O154" s="63"/>
      <c r="P154" s="63"/>
      <c r="Q154" s="63">
        <v>0.6</v>
      </c>
      <c r="R154" s="63">
        <v>0.6</v>
      </c>
      <c r="S154" s="63"/>
      <c r="T154" s="63">
        <v>0.6</v>
      </c>
      <c r="U154" s="63"/>
      <c r="V154" s="63"/>
      <c r="W154" s="63">
        <v>0.6</v>
      </c>
      <c r="X154" s="63">
        <v>0.6</v>
      </c>
      <c r="Y154" s="63"/>
      <c r="Z154" s="63">
        <v>0.6</v>
      </c>
      <c r="AA154" s="63"/>
      <c r="AB154" s="63"/>
      <c r="AC154" s="63">
        <v>0.6</v>
      </c>
      <c r="AD154" s="63">
        <v>0.6</v>
      </c>
      <c r="AE154" s="63"/>
      <c r="AF154" s="63">
        <v>0.6</v>
      </c>
      <c r="AG154" s="63"/>
      <c r="AH154" s="63"/>
      <c r="AI154" s="63">
        <v>0.6</v>
      </c>
      <c r="AJ154" s="63">
        <v>0.6</v>
      </c>
      <c r="AK154" s="63"/>
      <c r="AL154" s="63">
        <v>0.6</v>
      </c>
      <c r="AM154" s="123"/>
    </row>
    <row r="155" spans="1:39" hidden="1" outlineLevel="1" x14ac:dyDescent="0.2">
      <c r="A155" s="24" t="s">
        <v>28</v>
      </c>
      <c r="B155" s="123"/>
      <c r="C155" s="59"/>
      <c r="E155" s="63">
        <v>0.5</v>
      </c>
      <c r="F155" s="63">
        <v>0.5</v>
      </c>
      <c r="G155" s="63"/>
      <c r="H155" s="63">
        <v>0.5</v>
      </c>
      <c r="I155" s="63"/>
      <c r="J155" s="63"/>
      <c r="K155" s="63">
        <v>0.5</v>
      </c>
      <c r="L155" s="63">
        <v>0.5</v>
      </c>
      <c r="M155" s="63"/>
      <c r="N155" s="63">
        <v>0.5</v>
      </c>
      <c r="O155" s="63"/>
      <c r="P155" s="63"/>
      <c r="Q155" s="63">
        <v>0.5</v>
      </c>
      <c r="R155" s="63">
        <v>0.5</v>
      </c>
      <c r="S155" s="63"/>
      <c r="T155" s="63">
        <v>0.5</v>
      </c>
      <c r="U155" s="63"/>
      <c r="V155" s="63"/>
      <c r="W155" s="63">
        <v>0.5</v>
      </c>
      <c r="X155" s="63">
        <v>0.5</v>
      </c>
      <c r="Y155" s="63"/>
      <c r="Z155" s="63">
        <v>0.5</v>
      </c>
      <c r="AA155" s="63"/>
      <c r="AB155" s="63"/>
      <c r="AC155" s="63">
        <v>0.5</v>
      </c>
      <c r="AD155" s="63">
        <v>0.5</v>
      </c>
      <c r="AE155" s="63"/>
      <c r="AF155" s="63">
        <v>0.5</v>
      </c>
      <c r="AG155" s="63"/>
      <c r="AH155" s="63"/>
      <c r="AI155" s="63">
        <v>0.5</v>
      </c>
      <c r="AJ155" s="63">
        <v>0.5</v>
      </c>
      <c r="AK155" s="63"/>
      <c r="AL155" s="63">
        <v>0.5</v>
      </c>
      <c r="AM155" s="123"/>
    </row>
    <row r="156" spans="1:39" hidden="1" outlineLevel="1" x14ac:dyDescent="0.2">
      <c r="A156" s="24" t="s">
        <v>29</v>
      </c>
      <c r="B156" s="123"/>
      <c r="C156" s="59"/>
      <c r="E156" s="63">
        <v>0.15</v>
      </c>
      <c r="F156" s="63">
        <v>0.15</v>
      </c>
      <c r="G156" s="63"/>
      <c r="H156" s="63">
        <v>0.15</v>
      </c>
      <c r="I156" s="63"/>
      <c r="J156" s="63"/>
      <c r="K156" s="63">
        <v>0.15</v>
      </c>
      <c r="L156" s="63">
        <v>0.15</v>
      </c>
      <c r="M156" s="63"/>
      <c r="N156" s="63">
        <v>0.15</v>
      </c>
      <c r="O156" s="63"/>
      <c r="P156" s="63"/>
      <c r="Q156" s="63">
        <v>0.15</v>
      </c>
      <c r="R156" s="63">
        <v>0.15</v>
      </c>
      <c r="S156" s="63"/>
      <c r="T156" s="63">
        <v>0.15</v>
      </c>
      <c r="U156" s="63"/>
      <c r="V156" s="63"/>
      <c r="W156" s="63">
        <v>0.15</v>
      </c>
      <c r="X156" s="63">
        <v>0.15</v>
      </c>
      <c r="Y156" s="63"/>
      <c r="Z156" s="63">
        <v>0.15</v>
      </c>
      <c r="AA156" s="63"/>
      <c r="AB156" s="63"/>
      <c r="AC156" s="63">
        <v>0.15</v>
      </c>
      <c r="AD156" s="63">
        <v>0.15</v>
      </c>
      <c r="AE156" s="63"/>
      <c r="AF156" s="63">
        <v>0.15</v>
      </c>
      <c r="AG156" s="63"/>
      <c r="AH156" s="63"/>
      <c r="AI156" s="63">
        <v>0.15</v>
      </c>
      <c r="AJ156" s="63">
        <v>0.15</v>
      </c>
      <c r="AK156" s="63"/>
      <c r="AL156" s="63">
        <v>0.15</v>
      </c>
      <c r="AM156" s="123"/>
    </row>
    <row r="157" spans="1:39" hidden="1" outlineLevel="1" x14ac:dyDescent="0.2">
      <c r="A157" s="24" t="s">
        <v>30</v>
      </c>
      <c r="B157" s="123"/>
      <c r="C157" s="59"/>
      <c r="E157" s="63">
        <v>0.1</v>
      </c>
      <c r="F157" s="63">
        <v>0.1</v>
      </c>
      <c r="G157" s="63"/>
      <c r="H157" s="63">
        <v>0.1</v>
      </c>
      <c r="I157" s="63"/>
      <c r="J157" s="63"/>
      <c r="K157" s="63">
        <v>0.1</v>
      </c>
      <c r="L157" s="63">
        <v>0.1</v>
      </c>
      <c r="M157" s="63"/>
      <c r="N157" s="63">
        <v>0.1</v>
      </c>
      <c r="O157" s="63"/>
      <c r="P157" s="63"/>
      <c r="Q157" s="63">
        <v>0.1</v>
      </c>
      <c r="R157" s="63">
        <v>0.1</v>
      </c>
      <c r="S157" s="63"/>
      <c r="T157" s="63">
        <v>0.1</v>
      </c>
      <c r="U157" s="63"/>
      <c r="V157" s="63"/>
      <c r="W157" s="63">
        <v>0.1</v>
      </c>
      <c r="X157" s="63">
        <v>0.1</v>
      </c>
      <c r="Y157" s="63"/>
      <c r="Z157" s="63">
        <v>0.1</v>
      </c>
      <c r="AA157" s="63"/>
      <c r="AB157" s="63"/>
      <c r="AC157" s="63">
        <v>0.1</v>
      </c>
      <c r="AD157" s="63">
        <v>0.1</v>
      </c>
      <c r="AE157" s="63"/>
      <c r="AF157" s="63">
        <v>0.1</v>
      </c>
      <c r="AG157" s="63"/>
      <c r="AH157" s="63"/>
      <c r="AI157" s="63">
        <v>0.1</v>
      </c>
      <c r="AJ157" s="63">
        <v>0.1</v>
      </c>
      <c r="AK157" s="63"/>
      <c r="AL157" s="63">
        <v>0.1</v>
      </c>
      <c r="AM157" s="123"/>
    </row>
    <row r="158" spans="1:39" collapsed="1" x14ac:dyDescent="0.2">
      <c r="A158" s="60"/>
      <c r="B158" s="127"/>
      <c r="C158" s="61"/>
      <c r="AM158" s="127"/>
    </row>
    <row r="159" spans="1:39" x14ac:dyDescent="0.2">
      <c r="A159" s="85"/>
      <c r="B159" s="116"/>
      <c r="C159" s="85"/>
      <c r="D159" s="86"/>
      <c r="E159" s="86"/>
      <c r="F159" s="88"/>
      <c r="G159" s="86"/>
      <c r="H159" s="86"/>
      <c r="I159" s="86"/>
      <c r="J159" s="86"/>
      <c r="K159" s="87"/>
      <c r="L159" s="87"/>
      <c r="M159" s="86"/>
      <c r="N159" s="86"/>
      <c r="O159" s="86"/>
      <c r="P159" s="86"/>
      <c r="Q159" s="87"/>
      <c r="R159" s="88"/>
      <c r="S159" s="86"/>
      <c r="T159" s="86"/>
      <c r="U159" s="86"/>
      <c r="V159" s="86"/>
      <c r="W159" s="88"/>
      <c r="X159" s="87"/>
      <c r="Y159" s="86"/>
      <c r="Z159" s="86"/>
      <c r="AA159" s="86"/>
      <c r="AB159" s="86"/>
      <c r="AC159" s="86"/>
      <c r="AD159" s="88"/>
      <c r="AE159" s="86"/>
      <c r="AF159" s="86"/>
      <c r="AG159" s="86"/>
      <c r="AH159" s="86"/>
      <c r="AI159" s="88"/>
      <c r="AJ159" s="87"/>
      <c r="AK159" s="86"/>
      <c r="AL159" s="86"/>
      <c r="AM159" s="116"/>
    </row>
    <row r="160" spans="1:39" x14ac:dyDescent="0.2">
      <c r="C160" s="6"/>
    </row>
    <row r="161" spans="3:3" x14ac:dyDescent="0.2">
      <c r="C161" s="6"/>
    </row>
    <row r="162" spans="3:3" x14ac:dyDescent="0.2">
      <c r="C162" s="6"/>
    </row>
    <row r="163" spans="3:3" x14ac:dyDescent="0.2">
      <c r="C163" s="6"/>
    </row>
    <row r="164" spans="3:3" x14ac:dyDescent="0.2">
      <c r="C164" s="6"/>
    </row>
    <row r="165" spans="3:3" x14ac:dyDescent="0.2">
      <c r="C165" s="6"/>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57"/>
  <sheetViews>
    <sheetView tabSelected="1" workbookViewId="0">
      <pane xSplit="3" ySplit="1" topLeftCell="D143" activePane="bottomRight" state="frozen"/>
      <selection pane="topRight" activeCell="C1" sqref="C1"/>
      <selection pane="bottomLeft" activeCell="A2" sqref="A2"/>
      <selection pane="bottomRight" activeCell="B156" sqref="B156"/>
    </sheetView>
  </sheetViews>
  <sheetFormatPr defaultColWidth="11.42578125" defaultRowHeight="12.75" outlineLevelRow="1" x14ac:dyDescent="0.2"/>
  <cols>
    <col min="1" max="1" width="5.28515625" style="147" bestFit="1" customWidth="1"/>
    <col min="2" max="2" width="61" bestFit="1" customWidth="1"/>
    <col min="3" max="3" width="2.42578125" customWidth="1"/>
    <col min="4" max="8" width="16" customWidth="1"/>
    <col min="9" max="9" width="1.7109375" customWidth="1"/>
  </cols>
  <sheetData>
    <row r="1" spans="1:10" ht="18" x14ac:dyDescent="0.25">
      <c r="B1" s="130" t="s">
        <v>94</v>
      </c>
      <c r="C1" s="112"/>
      <c r="D1" s="128" t="s">
        <v>65</v>
      </c>
      <c r="E1" s="128" t="s">
        <v>70</v>
      </c>
      <c r="F1" s="128" t="s">
        <v>71</v>
      </c>
      <c r="G1" s="128" t="s">
        <v>80</v>
      </c>
      <c r="H1" s="128" t="s">
        <v>81</v>
      </c>
      <c r="I1" s="112"/>
      <c r="J1" s="62" t="s">
        <v>95</v>
      </c>
    </row>
    <row r="2" spans="1:10" x14ac:dyDescent="0.2">
      <c r="B2" s="3"/>
      <c r="C2" s="113"/>
      <c r="D2" s="11">
        <v>2016</v>
      </c>
      <c r="E2" s="11">
        <v>2016</v>
      </c>
      <c r="F2" s="11">
        <v>2016</v>
      </c>
      <c r="G2" s="11">
        <v>2016</v>
      </c>
      <c r="H2" s="11">
        <v>2016</v>
      </c>
      <c r="I2" s="113"/>
      <c r="J2" s="2"/>
    </row>
    <row r="3" spans="1:10" x14ac:dyDescent="0.2">
      <c r="C3" s="114"/>
      <c r="I3" s="114"/>
      <c r="J3" s="2"/>
    </row>
    <row r="4" spans="1:10" x14ac:dyDescent="0.2">
      <c r="B4" s="85" t="s">
        <v>3</v>
      </c>
      <c r="C4" s="116"/>
      <c r="D4" s="99"/>
      <c r="E4" s="87"/>
      <c r="F4" s="87"/>
      <c r="G4" s="86"/>
      <c r="H4" s="86"/>
      <c r="I4" s="116"/>
    </row>
    <row r="5" spans="1:10" x14ac:dyDescent="0.2">
      <c r="C5" s="114"/>
      <c r="E5" s="15"/>
      <c r="F5" s="15"/>
      <c r="I5" s="114"/>
    </row>
    <row r="6" spans="1:10" outlineLevel="1" x14ac:dyDescent="0.2">
      <c r="A6" s="148" t="s">
        <v>100</v>
      </c>
      <c r="B6" t="s">
        <v>4</v>
      </c>
      <c r="C6" s="114"/>
      <c r="D6" s="106">
        <f>Data2015to2020!F8</f>
        <v>0</v>
      </c>
      <c r="E6" s="106">
        <v>0.05</v>
      </c>
      <c r="F6" s="106"/>
      <c r="G6" s="106">
        <v>0.05</v>
      </c>
      <c r="H6" s="106">
        <v>0.05</v>
      </c>
      <c r="I6" s="114"/>
      <c r="J6" s="15" t="s">
        <v>97</v>
      </c>
    </row>
    <row r="7" spans="1:10" outlineLevel="1" x14ac:dyDescent="0.2">
      <c r="B7" t="s">
        <v>5</v>
      </c>
      <c r="C7" s="114"/>
      <c r="D7" s="103">
        <f>Data2015to2020!F9</f>
        <v>90.24</v>
      </c>
      <c r="E7" s="103">
        <v>123.76741253758392</v>
      </c>
      <c r="F7" s="103">
        <v>123.76741253758392</v>
      </c>
      <c r="G7" s="103">
        <v>95.825956538641151</v>
      </c>
      <c r="H7" s="103">
        <v>90.434675016294534</v>
      </c>
      <c r="I7" s="114"/>
      <c r="J7" s="15" t="s">
        <v>102</v>
      </c>
    </row>
    <row r="8" spans="1:10" outlineLevel="1" x14ac:dyDescent="0.2">
      <c r="A8" s="147">
        <v>1</v>
      </c>
      <c r="B8" t="s">
        <v>6</v>
      </c>
      <c r="C8" s="114"/>
      <c r="D8" s="103">
        <f>Data2015to2020!F10</f>
        <v>132</v>
      </c>
      <c r="E8" s="103">
        <v>145.34954339170542</v>
      </c>
      <c r="F8" s="103">
        <v>145.34954339170542</v>
      </c>
      <c r="G8" s="103">
        <v>119.77930713155708</v>
      </c>
      <c r="H8" s="103">
        <v>103.99987626873863</v>
      </c>
      <c r="I8" s="114"/>
      <c r="J8" s="15" t="s">
        <v>98</v>
      </c>
    </row>
    <row r="9" spans="1:10" outlineLevel="1" x14ac:dyDescent="0.2">
      <c r="A9" s="147">
        <v>2</v>
      </c>
      <c r="B9" t="s">
        <v>7</v>
      </c>
      <c r="C9" s="114"/>
      <c r="D9" s="103">
        <v>40.42</v>
      </c>
      <c r="E9" s="103">
        <v>77.695641223387398</v>
      </c>
      <c r="F9" s="103">
        <v>77.695641223387398</v>
      </c>
      <c r="G9" s="103">
        <v>45.377017379955646</v>
      </c>
      <c r="H9" s="103">
        <v>40.780662897354212</v>
      </c>
      <c r="I9" s="114"/>
      <c r="J9" s="15" t="s">
        <v>99</v>
      </c>
    </row>
    <row r="10" spans="1:10" outlineLevel="1" x14ac:dyDescent="0.2">
      <c r="A10" s="147">
        <v>3</v>
      </c>
      <c r="B10" t="s">
        <v>8</v>
      </c>
      <c r="C10" s="114"/>
      <c r="D10" s="103">
        <v>40.42</v>
      </c>
      <c r="E10" s="103">
        <v>57.553455530448915</v>
      </c>
      <c r="F10" s="103">
        <v>57.553455530448915</v>
      </c>
      <c r="G10" s="103">
        <v>81.99627040557985</v>
      </c>
      <c r="H10" s="103">
        <v>52.432280868026844</v>
      </c>
      <c r="I10" s="114"/>
      <c r="J10" s="15" t="s">
        <v>101</v>
      </c>
    </row>
    <row r="11" spans="1:10" outlineLevel="1" x14ac:dyDescent="0.2">
      <c r="A11" s="147">
        <v>4</v>
      </c>
      <c r="B11" t="s">
        <v>9</v>
      </c>
      <c r="C11" s="114"/>
      <c r="D11" s="103">
        <v>10</v>
      </c>
      <c r="E11" s="103">
        <v>42.910700347186712</v>
      </c>
      <c r="F11" s="103">
        <v>25.507453110011866</v>
      </c>
      <c r="G11" s="103">
        <v>31.083256905269614</v>
      </c>
      <c r="H11" s="103">
        <v>11.651617970672632</v>
      </c>
      <c r="I11" s="114"/>
      <c r="J11" s="15" t="s">
        <v>101</v>
      </c>
    </row>
    <row r="12" spans="1:10" outlineLevel="1" x14ac:dyDescent="0.2">
      <c r="A12" s="147">
        <v>5</v>
      </c>
      <c r="B12" t="s">
        <v>10</v>
      </c>
      <c r="C12" s="114"/>
      <c r="D12" s="107">
        <v>8</v>
      </c>
      <c r="E12" s="107">
        <v>8</v>
      </c>
      <c r="F12" s="107">
        <v>8</v>
      </c>
      <c r="G12" s="107">
        <v>8</v>
      </c>
      <c r="H12" s="107">
        <v>8</v>
      </c>
      <c r="I12" s="114"/>
      <c r="J12" s="15" t="s">
        <v>97</v>
      </c>
    </row>
    <row r="13" spans="1:10" outlineLevel="1" x14ac:dyDescent="0.2">
      <c r="A13" s="147">
        <v>6</v>
      </c>
      <c r="B13" t="s">
        <v>11</v>
      </c>
      <c r="C13" s="114"/>
      <c r="D13" s="106">
        <v>0.25</v>
      </c>
      <c r="E13" s="106">
        <v>0.24358336000000042</v>
      </c>
      <c r="F13" s="106">
        <v>0.23742230000000025</v>
      </c>
      <c r="G13" s="106">
        <v>0.25</v>
      </c>
      <c r="H13" s="106">
        <v>0.25</v>
      </c>
      <c r="I13" s="114"/>
      <c r="J13" s="15" t="s">
        <v>97</v>
      </c>
    </row>
    <row r="14" spans="1:10" x14ac:dyDescent="0.2">
      <c r="C14" s="114"/>
      <c r="D14" s="98"/>
      <c r="E14" s="15"/>
      <c r="F14" s="15"/>
      <c r="I14" s="114"/>
    </row>
    <row r="15" spans="1:10" x14ac:dyDescent="0.2">
      <c r="B15" s="85" t="s">
        <v>12</v>
      </c>
      <c r="C15" s="116"/>
      <c r="D15" s="99"/>
      <c r="E15" s="87"/>
      <c r="F15" s="87"/>
      <c r="G15" s="86"/>
      <c r="H15" s="86"/>
      <c r="I15" s="116"/>
    </row>
    <row r="16" spans="1:10" x14ac:dyDescent="0.2">
      <c r="C16" s="114"/>
      <c r="D16" s="98"/>
      <c r="E16" s="15"/>
      <c r="F16" s="15"/>
      <c r="I16" s="114"/>
    </row>
    <row r="17" spans="1:10" outlineLevel="1" x14ac:dyDescent="0.2">
      <c r="A17" s="147">
        <v>7</v>
      </c>
      <c r="B17" t="s">
        <v>13</v>
      </c>
      <c r="C17" s="114"/>
      <c r="D17" s="100">
        <v>20</v>
      </c>
      <c r="E17" s="100">
        <v>20</v>
      </c>
      <c r="F17" s="100">
        <v>20</v>
      </c>
      <c r="G17" s="100">
        <v>20</v>
      </c>
      <c r="H17" s="100">
        <v>20</v>
      </c>
      <c r="I17" s="114"/>
    </row>
    <row r="18" spans="1:10" outlineLevel="1" x14ac:dyDescent="0.2">
      <c r="A18" s="147">
        <v>8</v>
      </c>
      <c r="B18" t="s">
        <v>14</v>
      </c>
      <c r="C18" s="114"/>
      <c r="D18" s="100">
        <v>4</v>
      </c>
      <c r="E18" s="100">
        <v>4</v>
      </c>
      <c r="F18" s="100">
        <v>4</v>
      </c>
      <c r="G18" s="100">
        <v>4</v>
      </c>
      <c r="H18" s="100">
        <v>4</v>
      </c>
      <c r="I18" s="114"/>
    </row>
    <row r="19" spans="1:10" outlineLevel="1" x14ac:dyDescent="0.2">
      <c r="A19" s="147">
        <v>9</v>
      </c>
      <c r="B19" t="s">
        <v>15</v>
      </c>
      <c r="C19" s="114"/>
      <c r="D19" s="100">
        <v>8</v>
      </c>
      <c r="E19" s="100">
        <v>8</v>
      </c>
      <c r="F19" s="100">
        <v>8</v>
      </c>
      <c r="G19" s="100">
        <v>8</v>
      </c>
      <c r="H19" s="100">
        <v>8</v>
      </c>
      <c r="I19" s="114"/>
    </row>
    <row r="20" spans="1:10" outlineLevel="1" x14ac:dyDescent="0.2">
      <c r="A20" s="147">
        <v>10</v>
      </c>
      <c r="B20" t="s">
        <v>16</v>
      </c>
      <c r="C20" s="114"/>
      <c r="D20" s="106">
        <v>0.19600000000000001</v>
      </c>
      <c r="E20" s="106">
        <v>0.1554544767364745</v>
      </c>
      <c r="F20" s="106">
        <v>0.23132699382649249</v>
      </c>
      <c r="G20" s="106">
        <v>0.107</v>
      </c>
      <c r="H20" s="106">
        <v>0.25600000000000001</v>
      </c>
      <c r="I20" s="114"/>
    </row>
    <row r="21" spans="1:10" outlineLevel="1" x14ac:dyDescent="0.2">
      <c r="A21" s="147">
        <v>11</v>
      </c>
      <c r="B21" t="s">
        <v>17</v>
      </c>
      <c r="C21" s="114"/>
      <c r="D21" s="103">
        <f>Data2015to2020!F23</f>
        <v>4.9327762599929281</v>
      </c>
      <c r="E21" s="103">
        <v>5.7113799058629979</v>
      </c>
      <c r="F21" s="103">
        <v>5.694427665921892</v>
      </c>
      <c r="G21" s="103">
        <v>5.57</v>
      </c>
      <c r="H21" s="103">
        <v>5.6933588289891448</v>
      </c>
      <c r="I21" s="114"/>
      <c r="J21" s="15" t="s">
        <v>103</v>
      </c>
    </row>
    <row r="22" spans="1:10" outlineLevel="1" x14ac:dyDescent="0.2">
      <c r="A22" s="147">
        <v>12</v>
      </c>
      <c r="B22" t="s">
        <v>18</v>
      </c>
      <c r="C22" s="114"/>
      <c r="D22" s="103">
        <f>Data2015to2020!F24</f>
        <v>19.914599999314994</v>
      </c>
      <c r="E22" s="103">
        <v>23.057977956930479</v>
      </c>
      <c r="F22" s="103">
        <v>22.989538388678096</v>
      </c>
      <c r="G22" s="103">
        <v>22.486713738386623</v>
      </c>
      <c r="H22" s="103">
        <v>22.98522328114867</v>
      </c>
      <c r="I22" s="114"/>
      <c r="J22" s="15" t="s">
        <v>104</v>
      </c>
    </row>
    <row r="23" spans="1:10" outlineLevel="1" x14ac:dyDescent="0.2">
      <c r="A23" s="147">
        <v>13</v>
      </c>
      <c r="B23" t="s">
        <v>19</v>
      </c>
      <c r="C23" s="114"/>
      <c r="D23" s="103">
        <f>Data2015to2020!F25</f>
        <v>171.13603414045488</v>
      </c>
      <c r="E23" s="103">
        <v>198.14863984126438</v>
      </c>
      <c r="F23" s="103">
        <v>197.56050468969713</v>
      </c>
      <c r="G23" s="103">
        <v>193.24</v>
      </c>
      <c r="H23" s="103">
        <v>197.52342283068498</v>
      </c>
      <c r="I23" s="114"/>
      <c r="J23" s="15" t="s">
        <v>104</v>
      </c>
    </row>
    <row r="24" spans="1:10" outlineLevel="1" x14ac:dyDescent="0.2">
      <c r="A24" s="147">
        <v>14</v>
      </c>
      <c r="B24" t="s">
        <v>20</v>
      </c>
      <c r="C24" s="114"/>
      <c r="D24" s="103">
        <f>Data2015to2020!F26</f>
        <v>1.0793821137840105</v>
      </c>
      <c r="E24" s="103">
        <v>1.2497549028146602</v>
      </c>
      <c r="F24" s="103">
        <v>1.246045441120764</v>
      </c>
      <c r="G24" s="103">
        <v>1.2187920725412804</v>
      </c>
      <c r="H24" s="103">
        <v>1.2458115599538637</v>
      </c>
      <c r="I24" s="114"/>
      <c r="J24" s="15" t="s">
        <v>104</v>
      </c>
    </row>
    <row r="25" spans="1:10" outlineLevel="1" x14ac:dyDescent="0.2">
      <c r="A25" s="147">
        <v>15</v>
      </c>
      <c r="B25" t="s">
        <v>21</v>
      </c>
      <c r="C25" s="114"/>
      <c r="D25" s="103">
        <f>Data2015to2020!F27</f>
        <v>10.793821137840105</v>
      </c>
      <c r="E25" s="103">
        <v>12.497549028146603</v>
      </c>
      <c r="F25" s="103">
        <v>12.460454411207639</v>
      </c>
      <c r="G25" s="103">
        <v>12.187920725412805</v>
      </c>
      <c r="H25" s="103">
        <v>12.458115599538637</v>
      </c>
      <c r="I25" s="114"/>
      <c r="J25" s="15" t="s">
        <v>104</v>
      </c>
    </row>
    <row r="26" spans="1:10" outlineLevel="1" x14ac:dyDescent="0.2">
      <c r="A26" s="147">
        <v>16</v>
      </c>
      <c r="B26" t="s">
        <v>22</v>
      </c>
      <c r="C26" s="114"/>
      <c r="D26" s="105">
        <v>2</v>
      </c>
      <c r="E26" s="105">
        <v>2</v>
      </c>
      <c r="F26" s="105">
        <v>2</v>
      </c>
      <c r="G26" s="105">
        <v>2</v>
      </c>
      <c r="H26" s="105">
        <v>2</v>
      </c>
      <c r="I26" s="114"/>
    </row>
    <row r="27" spans="1:10" outlineLevel="1" x14ac:dyDescent="0.2">
      <c r="A27" s="147">
        <v>17</v>
      </c>
      <c r="B27" t="s">
        <v>84</v>
      </c>
      <c r="C27" s="114"/>
      <c r="D27" s="105"/>
      <c r="E27" s="105"/>
      <c r="F27" s="105"/>
      <c r="G27" s="105"/>
      <c r="H27" s="105">
        <v>1</v>
      </c>
      <c r="I27" s="114"/>
    </row>
    <row r="28" spans="1:10" outlineLevel="1" x14ac:dyDescent="0.2">
      <c r="A28" s="147">
        <v>18</v>
      </c>
      <c r="B28" t="s">
        <v>23</v>
      </c>
      <c r="C28" s="114"/>
      <c r="D28" s="105">
        <v>58.073692931088615</v>
      </c>
      <c r="E28" s="105">
        <v>86.4</v>
      </c>
      <c r="F28" s="105">
        <v>86.4</v>
      </c>
      <c r="G28" s="105">
        <v>85</v>
      </c>
      <c r="H28" s="105">
        <v>65</v>
      </c>
      <c r="I28" s="114"/>
      <c r="J28" s="15" t="s">
        <v>105</v>
      </c>
    </row>
    <row r="29" spans="1:10" outlineLevel="1" x14ac:dyDescent="0.2">
      <c r="A29" s="147">
        <v>19</v>
      </c>
      <c r="B29" t="s">
        <v>24</v>
      </c>
      <c r="C29" s="114"/>
      <c r="D29" s="105">
        <v>49.75879283738697</v>
      </c>
      <c r="E29" s="105">
        <v>72</v>
      </c>
      <c r="F29" s="105"/>
      <c r="G29" s="105">
        <v>70</v>
      </c>
      <c r="H29" s="105">
        <v>55</v>
      </c>
      <c r="I29" s="114"/>
      <c r="J29" s="15" t="s">
        <v>106</v>
      </c>
    </row>
    <row r="30" spans="1:10" outlineLevel="1" x14ac:dyDescent="0.2">
      <c r="A30" s="147">
        <v>20</v>
      </c>
      <c r="B30" t="s">
        <v>66</v>
      </c>
      <c r="C30" s="114"/>
      <c r="D30" s="105"/>
      <c r="E30" s="105">
        <v>60</v>
      </c>
      <c r="F30" s="105"/>
      <c r="G30" s="105">
        <v>50</v>
      </c>
      <c r="H30" s="105"/>
      <c r="I30" s="114"/>
      <c r="J30" s="15" t="s">
        <v>106</v>
      </c>
    </row>
    <row r="31" spans="1:10" outlineLevel="1" x14ac:dyDescent="0.2">
      <c r="A31" s="147">
        <v>21</v>
      </c>
      <c r="B31" t="s">
        <v>25</v>
      </c>
      <c r="C31" s="114"/>
      <c r="D31" s="105">
        <v>43.339973865962165</v>
      </c>
      <c r="E31" s="105">
        <v>28.8</v>
      </c>
      <c r="F31" s="105">
        <v>28.8</v>
      </c>
      <c r="G31" s="105">
        <v>20</v>
      </c>
      <c r="H31" s="105">
        <v>10</v>
      </c>
      <c r="I31" s="114"/>
      <c r="J31" s="15" t="s">
        <v>106</v>
      </c>
    </row>
    <row r="32" spans="1:10" outlineLevel="1" x14ac:dyDescent="0.2">
      <c r="A32" s="147">
        <v>22</v>
      </c>
      <c r="B32" t="s">
        <v>26</v>
      </c>
      <c r="C32" s="114"/>
      <c r="D32" s="105">
        <v>33.396694425978197</v>
      </c>
      <c r="E32" s="105">
        <v>24</v>
      </c>
      <c r="F32" s="105"/>
      <c r="G32" s="105">
        <v>15</v>
      </c>
      <c r="H32" s="105">
        <v>9</v>
      </c>
      <c r="I32" s="114"/>
      <c r="J32" s="15" t="s">
        <v>106</v>
      </c>
    </row>
    <row r="33" spans="1:11" outlineLevel="1" x14ac:dyDescent="0.2">
      <c r="A33" s="147">
        <v>23</v>
      </c>
      <c r="B33" t="s">
        <v>67</v>
      </c>
      <c r="C33" s="114"/>
      <c r="D33" s="105"/>
      <c r="E33" s="105">
        <v>19.2</v>
      </c>
      <c r="F33" s="105"/>
      <c r="G33" s="105">
        <v>10</v>
      </c>
      <c r="H33" s="105"/>
      <c r="I33" s="114"/>
      <c r="J33" s="15" t="s">
        <v>106</v>
      </c>
    </row>
    <row r="34" spans="1:11" outlineLevel="1" x14ac:dyDescent="0.2">
      <c r="A34" s="147">
        <v>24</v>
      </c>
      <c r="B34" t="s">
        <v>27</v>
      </c>
      <c r="C34" s="114"/>
      <c r="D34" s="29">
        <v>0.6</v>
      </c>
      <c r="E34" s="29">
        <v>0.6</v>
      </c>
      <c r="F34" s="29">
        <v>0.6</v>
      </c>
      <c r="G34" s="29">
        <v>0.6</v>
      </c>
      <c r="H34" s="29">
        <v>0.6</v>
      </c>
      <c r="I34" s="114"/>
    </row>
    <row r="35" spans="1:11" outlineLevel="1" x14ac:dyDescent="0.2">
      <c r="A35" s="147">
        <v>25</v>
      </c>
      <c r="B35" t="s">
        <v>28</v>
      </c>
      <c r="C35" s="114"/>
      <c r="D35" s="29">
        <v>0.5</v>
      </c>
      <c r="E35" s="29">
        <v>0.5</v>
      </c>
      <c r="F35" s="29">
        <v>0.5</v>
      </c>
      <c r="G35" s="29">
        <v>0.5</v>
      </c>
      <c r="H35" s="29">
        <v>0.5</v>
      </c>
      <c r="I35" s="114"/>
    </row>
    <row r="36" spans="1:11" outlineLevel="1" x14ac:dyDescent="0.2">
      <c r="A36" s="147">
        <v>26</v>
      </c>
      <c r="B36" t="s">
        <v>29</v>
      </c>
      <c r="C36" s="114"/>
      <c r="D36" s="29">
        <v>0.15</v>
      </c>
      <c r="E36" s="29">
        <v>0.15</v>
      </c>
      <c r="F36" s="29">
        <v>0.15</v>
      </c>
      <c r="G36" s="29">
        <v>0.15</v>
      </c>
      <c r="H36" s="29">
        <v>0.15</v>
      </c>
      <c r="I36" s="114"/>
    </row>
    <row r="37" spans="1:11" outlineLevel="1" x14ac:dyDescent="0.2">
      <c r="A37" s="147">
        <v>27</v>
      </c>
      <c r="B37" t="s">
        <v>30</v>
      </c>
      <c r="C37" s="114"/>
      <c r="D37" s="29">
        <v>0.1</v>
      </c>
      <c r="E37" s="29">
        <v>0.1</v>
      </c>
      <c r="F37" s="29">
        <v>0.1</v>
      </c>
      <c r="G37" s="29">
        <v>0.1</v>
      </c>
      <c r="H37" s="29">
        <v>0.1</v>
      </c>
      <c r="I37" s="114"/>
    </row>
    <row r="38" spans="1:11" x14ac:dyDescent="0.2">
      <c r="C38" s="114"/>
      <c r="D38" s="29"/>
      <c r="E38" s="15"/>
      <c r="I38" s="114"/>
    </row>
    <row r="39" spans="1:11" x14ac:dyDescent="0.2">
      <c r="B39" s="85" t="s">
        <v>39</v>
      </c>
      <c r="C39" s="116"/>
      <c r="D39" s="99"/>
      <c r="E39" s="87"/>
      <c r="F39" s="87"/>
      <c r="G39" s="86"/>
      <c r="H39" s="86"/>
      <c r="I39" s="116"/>
    </row>
    <row r="40" spans="1:11" x14ac:dyDescent="0.2">
      <c r="C40" s="114"/>
      <c r="D40" s="98"/>
      <c r="I40" s="114"/>
    </row>
    <row r="41" spans="1:11" outlineLevel="1" x14ac:dyDescent="0.2">
      <c r="A41" s="147">
        <v>28</v>
      </c>
      <c r="B41" t="s">
        <v>40</v>
      </c>
      <c r="C41" s="114"/>
      <c r="D41" s="100">
        <v>20</v>
      </c>
      <c r="E41" s="100">
        <f>Data2015to2020!O43</f>
        <v>20</v>
      </c>
      <c r="F41" s="100">
        <v>20</v>
      </c>
      <c r="G41" s="100">
        <v>20</v>
      </c>
      <c r="H41" s="100">
        <v>20</v>
      </c>
      <c r="I41" s="114"/>
    </row>
    <row r="42" spans="1:11" outlineLevel="1" x14ac:dyDescent="0.2">
      <c r="A42" s="147">
        <v>29</v>
      </c>
      <c r="B42" t="s">
        <v>41</v>
      </c>
      <c r="C42" s="114"/>
      <c r="D42" s="100">
        <v>3</v>
      </c>
      <c r="E42" s="100">
        <f>Data2015to2020!O44</f>
        <v>3</v>
      </c>
      <c r="F42" s="100">
        <v>3</v>
      </c>
      <c r="G42" s="100">
        <v>3</v>
      </c>
      <c r="H42" s="100">
        <v>3</v>
      </c>
      <c r="I42" s="114"/>
    </row>
    <row r="43" spans="1:11" outlineLevel="1" x14ac:dyDescent="0.2">
      <c r="A43" s="147">
        <v>30</v>
      </c>
      <c r="B43" t="s">
        <v>42</v>
      </c>
      <c r="C43" s="114"/>
      <c r="D43" s="100">
        <v>5</v>
      </c>
      <c r="E43" s="100">
        <f>Data2015to2020!O45</f>
        <v>5</v>
      </c>
      <c r="F43" s="100">
        <v>5</v>
      </c>
      <c r="G43" s="100">
        <v>5</v>
      </c>
      <c r="H43" s="100">
        <v>5</v>
      </c>
      <c r="I43" s="114"/>
    </row>
    <row r="44" spans="1:11" outlineLevel="1" x14ac:dyDescent="0.2">
      <c r="A44" s="147">
        <v>31</v>
      </c>
      <c r="B44" t="s">
        <v>43</v>
      </c>
      <c r="C44" s="114"/>
      <c r="D44" s="100">
        <v>10</v>
      </c>
      <c r="E44" s="100">
        <f>Data2015to2020!O46</f>
        <v>10</v>
      </c>
      <c r="F44" s="100">
        <v>10</v>
      </c>
      <c r="G44" s="100">
        <v>10</v>
      </c>
      <c r="H44" s="100">
        <v>10</v>
      </c>
      <c r="I44" s="114"/>
      <c r="J44" s="15" t="s">
        <v>107</v>
      </c>
      <c r="K44" s="15" t="s">
        <v>108</v>
      </c>
    </row>
    <row r="45" spans="1:11" outlineLevel="1" x14ac:dyDescent="0.2">
      <c r="A45" s="147">
        <v>32</v>
      </c>
      <c r="B45" t="s">
        <v>17</v>
      </c>
      <c r="C45" s="114"/>
      <c r="D45" s="103">
        <v>35.67</v>
      </c>
      <c r="E45" s="103">
        <f>Data2015to2020!O47</f>
        <v>41.304399538024512</v>
      </c>
      <c r="F45" s="103">
        <v>41.181801829041241</v>
      </c>
      <c r="G45" s="103">
        <v>40.28</v>
      </c>
      <c r="H45" s="103">
        <v>41.174072056475083</v>
      </c>
      <c r="I45" s="114"/>
      <c r="J45" s="15" t="s">
        <v>104</v>
      </c>
    </row>
    <row r="46" spans="1:11" outlineLevel="1" x14ac:dyDescent="0.2">
      <c r="A46" s="147">
        <v>33</v>
      </c>
      <c r="B46" t="s">
        <v>18</v>
      </c>
      <c r="C46" s="114"/>
      <c r="D46" s="103">
        <v>19.37</v>
      </c>
      <c r="E46" s="103">
        <f>Data2015to2020!O48</f>
        <v>22.43310050552315</v>
      </c>
      <c r="F46" s="103">
        <v>22.366515668117714</v>
      </c>
      <c r="G46" s="103">
        <v>21.877317702115985</v>
      </c>
      <c r="H46" s="103">
        <v>22.362317501171738</v>
      </c>
      <c r="I46" s="114"/>
      <c r="J46" s="15" t="s">
        <v>104</v>
      </c>
    </row>
    <row r="47" spans="1:11" outlineLevel="1" x14ac:dyDescent="0.2">
      <c r="A47" s="147">
        <v>34</v>
      </c>
      <c r="B47" s="44" t="s">
        <v>19</v>
      </c>
      <c r="C47" s="119"/>
      <c r="D47" s="103"/>
      <c r="E47" s="103">
        <f>Data2015to2020!O49</f>
        <v>0</v>
      </c>
      <c r="F47" s="103"/>
      <c r="G47" s="103"/>
      <c r="H47" s="103">
        <v>233.76408110974174</v>
      </c>
      <c r="I47" s="119"/>
      <c r="J47" s="15"/>
    </row>
    <row r="48" spans="1:11" outlineLevel="1" x14ac:dyDescent="0.2">
      <c r="A48" s="147">
        <v>35</v>
      </c>
      <c r="B48" t="s">
        <v>44</v>
      </c>
      <c r="C48" s="114"/>
      <c r="D48" s="103">
        <v>2.16</v>
      </c>
      <c r="E48" s="103">
        <f>Data2015to2020!O50</f>
        <v>2.4995098056293203</v>
      </c>
      <c r="F48" s="103">
        <v>2.492090882241528</v>
      </c>
      <c r="G48" s="103">
        <v>2.4375841450825608</v>
      </c>
      <c r="H48" s="103">
        <v>2.4916231199077159</v>
      </c>
      <c r="I48" s="114"/>
      <c r="J48" s="15" t="s">
        <v>104</v>
      </c>
    </row>
    <row r="49" spans="1:10" outlineLevel="1" x14ac:dyDescent="0.2">
      <c r="A49" s="147">
        <v>36</v>
      </c>
      <c r="B49" t="s">
        <v>45</v>
      </c>
      <c r="C49" s="114"/>
      <c r="D49" s="105">
        <v>2</v>
      </c>
      <c r="E49" s="100">
        <f>Data2015to2020!O51</f>
        <v>2</v>
      </c>
      <c r="F49" s="105">
        <v>2</v>
      </c>
      <c r="G49" s="105">
        <v>2</v>
      </c>
      <c r="H49" s="105">
        <v>2</v>
      </c>
      <c r="I49" s="114"/>
    </row>
    <row r="50" spans="1:10" outlineLevel="1" x14ac:dyDescent="0.2">
      <c r="A50" s="147">
        <v>37</v>
      </c>
      <c r="B50" s="44" t="s">
        <v>85</v>
      </c>
      <c r="C50" s="119"/>
      <c r="D50" s="105"/>
      <c r="E50" s="100">
        <f>Data2015to2020!O52</f>
        <v>0</v>
      </c>
      <c r="F50" s="105"/>
      <c r="G50" s="105"/>
      <c r="H50" s="105">
        <v>1</v>
      </c>
      <c r="I50" s="119"/>
    </row>
    <row r="51" spans="1:10" outlineLevel="1" x14ac:dyDescent="0.2">
      <c r="A51" s="147">
        <v>38</v>
      </c>
      <c r="B51" t="s">
        <v>46</v>
      </c>
      <c r="C51" s="114"/>
      <c r="D51" s="105">
        <v>2</v>
      </c>
      <c r="E51" s="100">
        <f>Data2015to2020!O53</f>
        <v>2</v>
      </c>
      <c r="F51" s="105">
        <v>2</v>
      </c>
      <c r="G51" s="105">
        <v>2</v>
      </c>
      <c r="H51" s="105">
        <v>2</v>
      </c>
      <c r="I51" s="114"/>
    </row>
    <row r="52" spans="1:10" outlineLevel="1" x14ac:dyDescent="0.2">
      <c r="A52" s="147">
        <v>39</v>
      </c>
      <c r="B52" s="44" t="s">
        <v>86</v>
      </c>
      <c r="C52" s="119"/>
      <c r="D52" s="105"/>
      <c r="E52" s="100">
        <f>Data2015to2020!O54</f>
        <v>0</v>
      </c>
      <c r="F52" s="105"/>
      <c r="G52" s="105"/>
      <c r="H52" s="105">
        <v>1</v>
      </c>
      <c r="I52" s="119"/>
    </row>
    <row r="53" spans="1:10" outlineLevel="1" x14ac:dyDescent="0.2">
      <c r="A53" s="147">
        <v>40</v>
      </c>
      <c r="B53" t="s">
        <v>47</v>
      </c>
      <c r="C53" s="114"/>
      <c r="D53" s="105">
        <v>5280.2316309181624</v>
      </c>
      <c r="E53" s="100">
        <f>Data2015to2020!O55</f>
        <v>3000</v>
      </c>
      <c r="F53" s="105">
        <v>3000</v>
      </c>
      <c r="G53" s="105">
        <v>3000</v>
      </c>
      <c r="H53" s="105">
        <v>2500</v>
      </c>
      <c r="I53" s="114"/>
      <c r="J53" s="15" t="s">
        <v>109</v>
      </c>
    </row>
    <row r="54" spans="1:10" outlineLevel="1" x14ac:dyDescent="0.2">
      <c r="A54" s="147">
        <v>41</v>
      </c>
      <c r="B54" t="s">
        <v>48</v>
      </c>
      <c r="C54" s="114"/>
      <c r="D54" s="105">
        <v>2494.354543201182</v>
      </c>
      <c r="E54" s="100">
        <f>Data2015to2020!O56</f>
        <v>2000</v>
      </c>
      <c r="F54" s="105"/>
      <c r="G54" s="105">
        <v>2000</v>
      </c>
      <c r="H54" s="105">
        <v>2000</v>
      </c>
      <c r="I54" s="114"/>
      <c r="J54" s="15" t="s">
        <v>110</v>
      </c>
    </row>
    <row r="55" spans="1:10" outlineLevel="1" x14ac:dyDescent="0.2">
      <c r="A55" s="147">
        <v>42</v>
      </c>
      <c r="B55" t="s">
        <v>68</v>
      </c>
      <c r="C55" s="114"/>
      <c r="D55" s="105"/>
      <c r="E55" s="100">
        <f>Data2015to2020!O57</f>
        <v>1000</v>
      </c>
      <c r="F55" s="105"/>
      <c r="G55" s="105">
        <v>1000</v>
      </c>
      <c r="H55" s="105"/>
      <c r="I55" s="114"/>
    </row>
    <row r="56" spans="1:10" outlineLevel="1" x14ac:dyDescent="0.2">
      <c r="A56" s="147">
        <v>43</v>
      </c>
      <c r="B56" t="s">
        <v>25</v>
      </c>
      <c r="C56" s="114"/>
      <c r="D56" s="105">
        <v>36.453943286333462</v>
      </c>
      <c r="E56" s="149">
        <f>Data2015to2020!O58</f>
        <v>19.2</v>
      </c>
      <c r="F56" s="105">
        <v>19.2</v>
      </c>
      <c r="G56" s="105">
        <v>15</v>
      </c>
      <c r="H56" s="105">
        <v>8</v>
      </c>
      <c r="I56" s="114"/>
      <c r="J56" s="15" t="s">
        <v>111</v>
      </c>
    </row>
    <row r="57" spans="1:10" outlineLevel="1" x14ac:dyDescent="0.2">
      <c r="A57" s="147">
        <v>44</v>
      </c>
      <c r="B57" t="s">
        <v>26</v>
      </c>
      <c r="C57" s="114"/>
      <c r="D57" s="105">
        <v>26.566607342906973</v>
      </c>
      <c r="E57" s="149">
        <f>Data2015to2020!O59</f>
        <v>15.36</v>
      </c>
      <c r="F57" s="105"/>
      <c r="G57" s="105">
        <v>12</v>
      </c>
      <c r="H57" s="105">
        <v>7</v>
      </c>
      <c r="I57" s="114"/>
      <c r="J57" s="15" t="s">
        <v>112</v>
      </c>
    </row>
    <row r="58" spans="1:10" outlineLevel="1" x14ac:dyDescent="0.2">
      <c r="A58" s="147">
        <v>45</v>
      </c>
      <c r="B58" t="s">
        <v>67</v>
      </c>
      <c r="C58" s="114"/>
      <c r="D58" s="100"/>
      <c r="E58" s="149">
        <f>Data2015to2020!O60</f>
        <v>11.52</v>
      </c>
      <c r="F58" s="100"/>
      <c r="G58" s="100">
        <v>9</v>
      </c>
      <c r="H58" s="100"/>
      <c r="I58" s="114"/>
      <c r="J58" s="15" t="s">
        <v>113</v>
      </c>
    </row>
    <row r="59" spans="1:10" x14ac:dyDescent="0.2">
      <c r="C59" s="114"/>
      <c r="D59" s="100"/>
      <c r="I59" s="114"/>
    </row>
    <row r="60" spans="1:10" x14ac:dyDescent="0.2">
      <c r="B60" s="85" t="s">
        <v>49</v>
      </c>
      <c r="C60" s="116"/>
      <c r="D60" s="99"/>
      <c r="E60" s="87"/>
      <c r="F60" s="87"/>
      <c r="G60" s="86"/>
      <c r="H60" s="86"/>
      <c r="I60" s="116"/>
    </row>
    <row r="61" spans="1:10" x14ac:dyDescent="0.2">
      <c r="C61" s="114"/>
      <c r="D61" s="98"/>
      <c r="I61" s="114"/>
    </row>
    <row r="62" spans="1:10" outlineLevel="1" x14ac:dyDescent="0.2">
      <c r="A62" s="147">
        <v>46</v>
      </c>
      <c r="B62" t="s">
        <v>40</v>
      </c>
      <c r="C62" s="114"/>
      <c r="D62" s="100">
        <f>D41</f>
        <v>20</v>
      </c>
      <c r="E62" s="100">
        <v>20</v>
      </c>
      <c r="F62" s="100">
        <v>20</v>
      </c>
      <c r="G62" s="100">
        <v>20</v>
      </c>
      <c r="H62" s="100">
        <v>20</v>
      </c>
      <c r="I62" s="114"/>
    </row>
    <row r="63" spans="1:10" outlineLevel="1" x14ac:dyDescent="0.2">
      <c r="A63" s="147">
        <v>47</v>
      </c>
      <c r="B63" t="s">
        <v>41</v>
      </c>
      <c r="C63" s="114"/>
      <c r="D63" s="100">
        <f>D42</f>
        <v>3</v>
      </c>
      <c r="E63" s="100">
        <v>3</v>
      </c>
      <c r="F63" s="100">
        <v>3</v>
      </c>
      <c r="G63" s="100">
        <v>3</v>
      </c>
      <c r="H63" s="100">
        <v>3</v>
      </c>
      <c r="I63" s="114"/>
    </row>
    <row r="64" spans="1:10" outlineLevel="1" x14ac:dyDescent="0.2">
      <c r="A64" s="147">
        <v>48</v>
      </c>
      <c r="B64" t="s">
        <v>42</v>
      </c>
      <c r="C64" s="114"/>
      <c r="D64" s="100">
        <f>D43</f>
        <v>5</v>
      </c>
      <c r="E64" s="100">
        <v>5</v>
      </c>
      <c r="F64" s="100">
        <v>5</v>
      </c>
      <c r="G64" s="100">
        <v>5</v>
      </c>
      <c r="H64" s="100">
        <v>5</v>
      </c>
      <c r="I64" s="114"/>
    </row>
    <row r="65" spans="1:10" outlineLevel="1" x14ac:dyDescent="0.2">
      <c r="A65" s="147">
        <v>49</v>
      </c>
      <c r="B65" t="s">
        <v>43</v>
      </c>
      <c r="C65" s="114"/>
      <c r="D65" s="100">
        <f>D44</f>
        <v>10</v>
      </c>
      <c r="E65" s="100">
        <v>10</v>
      </c>
      <c r="F65" s="100">
        <v>10</v>
      </c>
      <c r="G65" s="100">
        <v>10</v>
      </c>
      <c r="H65" s="100">
        <v>10</v>
      </c>
      <c r="I65" s="114"/>
      <c r="J65" s="15" t="s">
        <v>114</v>
      </c>
    </row>
    <row r="66" spans="1:10" outlineLevel="1" x14ac:dyDescent="0.2">
      <c r="A66" s="147">
        <v>50</v>
      </c>
      <c r="B66" t="s">
        <v>17</v>
      </c>
      <c r="C66" s="114"/>
      <c r="D66" s="103">
        <v>35.85</v>
      </c>
      <c r="E66" s="103">
        <v>41.504360322474867</v>
      </c>
      <c r="F66" s="103">
        <v>41.381169099620564</v>
      </c>
      <c r="G66" s="103">
        <v>40.479999999999997</v>
      </c>
      <c r="H66" s="103">
        <v>41.373401906067677</v>
      </c>
      <c r="I66" s="114"/>
      <c r="J66" s="15" t="s">
        <v>104</v>
      </c>
    </row>
    <row r="67" spans="1:10" outlineLevel="1" x14ac:dyDescent="0.2">
      <c r="A67" s="147">
        <v>51</v>
      </c>
      <c r="B67" t="s">
        <v>18</v>
      </c>
      <c r="C67" s="114"/>
      <c r="D67" s="103">
        <v>19.37</v>
      </c>
      <c r="E67" s="103">
        <v>22.43310050552315</v>
      </c>
      <c r="F67" s="103">
        <v>22.366515668117714</v>
      </c>
      <c r="G67" s="103">
        <v>21.877317702115985</v>
      </c>
      <c r="H67" s="103">
        <v>22.362317501171738</v>
      </c>
      <c r="I67" s="114"/>
      <c r="J67" s="15" t="s">
        <v>104</v>
      </c>
    </row>
    <row r="68" spans="1:10" outlineLevel="1" x14ac:dyDescent="0.2">
      <c r="A68" s="147">
        <v>52</v>
      </c>
      <c r="C68" s="114"/>
      <c r="D68" s="103"/>
      <c r="E68" s="103"/>
      <c r="F68" s="103"/>
      <c r="G68" s="103"/>
      <c r="H68" s="103">
        <v>237.25235347761298</v>
      </c>
      <c r="I68" s="114"/>
      <c r="J68" s="15"/>
    </row>
    <row r="69" spans="1:10" outlineLevel="1" x14ac:dyDescent="0.2">
      <c r="A69" s="147">
        <v>53</v>
      </c>
      <c r="B69" t="s">
        <v>44</v>
      </c>
      <c r="C69" s="114"/>
      <c r="D69" s="103">
        <v>2.16</v>
      </c>
      <c r="E69" s="103">
        <v>2.4995098056293203</v>
      </c>
      <c r="F69" s="103">
        <v>2.492090882241528</v>
      </c>
      <c r="G69" s="103">
        <v>2.4375841450825608</v>
      </c>
      <c r="H69" s="103">
        <v>2.4916231199077159</v>
      </c>
      <c r="I69" s="114"/>
      <c r="J69" s="15" t="s">
        <v>104</v>
      </c>
    </row>
    <row r="70" spans="1:10" outlineLevel="1" x14ac:dyDescent="0.2">
      <c r="A70" s="147">
        <v>54</v>
      </c>
      <c r="B70" t="s">
        <v>45</v>
      </c>
      <c r="C70" s="114"/>
      <c r="D70" s="100">
        <f>D49</f>
        <v>2</v>
      </c>
      <c r="E70" s="100">
        <v>2</v>
      </c>
      <c r="F70" s="100">
        <v>2</v>
      </c>
      <c r="G70" s="100">
        <v>2</v>
      </c>
      <c r="H70" s="100">
        <v>2</v>
      </c>
      <c r="I70" s="114"/>
    </row>
    <row r="71" spans="1:10" outlineLevel="1" x14ac:dyDescent="0.2">
      <c r="A71" s="147">
        <v>55</v>
      </c>
      <c r="B71" t="s">
        <v>85</v>
      </c>
      <c r="C71" s="114"/>
      <c r="D71" s="100"/>
      <c r="E71" s="100"/>
      <c r="F71" s="100"/>
      <c r="G71" s="100"/>
      <c r="H71" s="100">
        <v>1</v>
      </c>
      <c r="I71" s="114"/>
    </row>
    <row r="72" spans="1:10" outlineLevel="1" x14ac:dyDescent="0.2">
      <c r="A72" s="147">
        <v>56</v>
      </c>
      <c r="B72" t="s">
        <v>46</v>
      </c>
      <c r="C72" s="114"/>
      <c r="D72" s="100">
        <f>D51</f>
        <v>2</v>
      </c>
      <c r="E72" s="100">
        <v>2</v>
      </c>
      <c r="F72" s="100">
        <v>2</v>
      </c>
      <c r="G72" s="100">
        <v>2</v>
      </c>
      <c r="H72" s="100">
        <v>2</v>
      </c>
      <c r="I72" s="114"/>
    </row>
    <row r="73" spans="1:10" outlineLevel="1" x14ac:dyDescent="0.2">
      <c r="A73" s="147">
        <v>57</v>
      </c>
      <c r="B73" t="s">
        <v>86</v>
      </c>
      <c r="C73" s="114"/>
      <c r="D73" s="100"/>
      <c r="E73" s="100"/>
      <c r="F73" s="100"/>
      <c r="G73" s="100"/>
      <c r="H73" s="100">
        <v>1</v>
      </c>
      <c r="I73" s="114"/>
    </row>
    <row r="74" spans="1:10" outlineLevel="1" x14ac:dyDescent="0.2">
      <c r="A74" s="147">
        <v>58</v>
      </c>
      <c r="B74" t="s">
        <v>47</v>
      </c>
      <c r="C74" s="114"/>
      <c r="D74" s="110">
        <v>4035.586570779356</v>
      </c>
      <c r="E74" s="110">
        <v>3000</v>
      </c>
      <c r="F74" s="110">
        <v>3000</v>
      </c>
      <c r="G74" s="110">
        <v>3000</v>
      </c>
      <c r="H74" s="110"/>
      <c r="I74" s="114"/>
      <c r="J74" s="15" t="s">
        <v>110</v>
      </c>
    </row>
    <row r="75" spans="1:10" outlineLevel="1" x14ac:dyDescent="0.2">
      <c r="A75" s="147">
        <v>59</v>
      </c>
      <c r="B75" t="s">
        <v>48</v>
      </c>
      <c r="C75" s="114"/>
      <c r="D75" s="110">
        <v>2211.9899735511126</v>
      </c>
      <c r="E75" s="110">
        <v>2000</v>
      </c>
      <c r="F75" s="110"/>
      <c r="G75" s="110">
        <v>2000</v>
      </c>
      <c r="H75" s="110"/>
      <c r="I75" s="114"/>
      <c r="J75" s="15" t="s">
        <v>110</v>
      </c>
    </row>
    <row r="76" spans="1:10" outlineLevel="1" x14ac:dyDescent="0.2">
      <c r="A76" s="147">
        <v>60</v>
      </c>
      <c r="B76" t="s">
        <v>68</v>
      </c>
      <c r="C76" s="114"/>
      <c r="D76" s="110"/>
      <c r="E76" s="110">
        <v>1000</v>
      </c>
      <c r="F76" s="110"/>
      <c r="G76" s="110">
        <v>1000</v>
      </c>
      <c r="H76" s="110"/>
      <c r="I76" s="114"/>
    </row>
    <row r="77" spans="1:10" outlineLevel="1" x14ac:dyDescent="0.2">
      <c r="A77" s="147">
        <v>61</v>
      </c>
      <c r="B77" t="s">
        <v>25</v>
      </c>
      <c r="C77" s="114"/>
      <c r="D77" s="105">
        <v>36.453943286333455</v>
      </c>
      <c r="E77" s="105">
        <v>19.2</v>
      </c>
      <c r="F77" s="105">
        <v>19.2</v>
      </c>
      <c r="G77" s="105">
        <v>15</v>
      </c>
      <c r="H77" s="105">
        <v>8</v>
      </c>
      <c r="I77" s="114"/>
      <c r="J77" s="15" t="s">
        <v>112</v>
      </c>
    </row>
    <row r="78" spans="1:10" outlineLevel="1" x14ac:dyDescent="0.2">
      <c r="A78" s="147">
        <v>62</v>
      </c>
      <c r="B78" t="s">
        <v>26</v>
      </c>
      <c r="C78" s="114"/>
      <c r="D78" s="105">
        <v>26.566607342906973</v>
      </c>
      <c r="E78" s="105">
        <v>15.36</v>
      </c>
      <c r="F78" s="105"/>
      <c r="G78" s="105">
        <v>12</v>
      </c>
      <c r="H78" s="105">
        <v>7</v>
      </c>
      <c r="I78" s="114"/>
      <c r="J78" s="15" t="s">
        <v>112</v>
      </c>
    </row>
    <row r="79" spans="1:10" x14ac:dyDescent="0.2">
      <c r="A79" s="147">
        <v>63</v>
      </c>
      <c r="B79" t="s">
        <v>68</v>
      </c>
      <c r="C79" s="114"/>
      <c r="D79" s="105"/>
      <c r="E79" s="105">
        <v>11.52</v>
      </c>
      <c r="F79" s="105"/>
      <c r="G79" s="105">
        <v>9</v>
      </c>
      <c r="H79" s="105"/>
      <c r="I79" s="114"/>
      <c r="J79" s="15" t="s">
        <v>115</v>
      </c>
    </row>
    <row r="80" spans="1:10" x14ac:dyDescent="0.2">
      <c r="C80" s="114"/>
      <c r="D80" s="100"/>
      <c r="E80" s="73"/>
      <c r="I80" s="114"/>
    </row>
    <row r="81" spans="1:10" ht="15.75" x14ac:dyDescent="0.25">
      <c r="B81" s="50" t="s">
        <v>61</v>
      </c>
      <c r="C81" s="122"/>
      <c r="D81" s="98"/>
      <c r="I81" s="122"/>
    </row>
    <row r="82" spans="1:10" x14ac:dyDescent="0.2">
      <c r="C82" s="114"/>
      <c r="D82" s="98"/>
      <c r="I82" s="114"/>
    </row>
    <row r="83" spans="1:10" x14ac:dyDescent="0.2">
      <c r="B83" s="85" t="s">
        <v>62</v>
      </c>
      <c r="C83" s="116"/>
      <c r="D83" s="99"/>
      <c r="E83" s="87"/>
      <c r="F83" s="87"/>
      <c r="G83" s="86"/>
      <c r="H83" s="86"/>
      <c r="I83" s="116"/>
    </row>
    <row r="84" spans="1:10" x14ac:dyDescent="0.2">
      <c r="C84" s="114"/>
      <c r="D84" s="98"/>
      <c r="F84" s="54"/>
      <c r="I84" s="114"/>
    </row>
    <row r="85" spans="1:10" outlineLevel="1" x14ac:dyDescent="0.2">
      <c r="A85" s="147">
        <v>64</v>
      </c>
      <c r="B85" t="s">
        <v>13</v>
      </c>
      <c r="C85" s="114"/>
      <c r="D85" s="100">
        <f>Data2015to2020!F87</f>
        <v>20</v>
      </c>
      <c r="E85" s="100">
        <v>20</v>
      </c>
      <c r="F85" s="100">
        <v>20</v>
      </c>
      <c r="G85" s="100">
        <v>20</v>
      </c>
      <c r="H85" s="100">
        <v>20</v>
      </c>
      <c r="I85" s="114"/>
    </row>
    <row r="86" spans="1:10" outlineLevel="1" x14ac:dyDescent="0.2">
      <c r="A86" s="147">
        <v>65</v>
      </c>
      <c r="B86" t="s">
        <v>14</v>
      </c>
      <c r="C86" s="114"/>
      <c r="D86" s="100">
        <f>Data2015to2020!F88</f>
        <v>4</v>
      </c>
      <c r="E86" s="100">
        <v>4</v>
      </c>
      <c r="F86" s="100">
        <v>4</v>
      </c>
      <c r="G86" s="100">
        <v>4</v>
      </c>
      <c r="H86" s="100">
        <v>4</v>
      </c>
      <c r="I86" s="114"/>
    </row>
    <row r="87" spans="1:10" outlineLevel="1" x14ac:dyDescent="0.2">
      <c r="A87" s="147">
        <v>66</v>
      </c>
      <c r="B87" t="s">
        <v>15</v>
      </c>
      <c r="C87" s="114"/>
      <c r="D87" s="100">
        <f>Data2015to2020!F89</f>
        <v>8</v>
      </c>
      <c r="E87" s="100">
        <v>8</v>
      </c>
      <c r="F87" s="100">
        <v>8</v>
      </c>
      <c r="G87" s="100">
        <v>8</v>
      </c>
      <c r="H87" s="100">
        <v>8</v>
      </c>
      <c r="I87" s="114"/>
    </row>
    <row r="88" spans="1:10" outlineLevel="1" x14ac:dyDescent="0.2">
      <c r="A88" s="147">
        <v>67</v>
      </c>
      <c r="B88" s="15" t="s">
        <v>63</v>
      </c>
      <c r="C88" s="123"/>
      <c r="D88" s="100">
        <f>Data2015to2020!F90</f>
        <v>20</v>
      </c>
      <c r="E88" s="100">
        <v>20</v>
      </c>
      <c r="F88" s="100">
        <v>20</v>
      </c>
      <c r="G88" s="100">
        <v>20</v>
      </c>
      <c r="H88" s="100"/>
      <c r="I88" s="123"/>
    </row>
    <row r="89" spans="1:10" outlineLevel="1" x14ac:dyDescent="0.2">
      <c r="A89" s="147">
        <v>68</v>
      </c>
      <c r="B89" s="6" t="s">
        <v>64</v>
      </c>
      <c r="C89" s="114"/>
      <c r="D89" s="33">
        <f>Data2015to2020!F91</f>
        <v>0.114</v>
      </c>
      <c r="E89" s="106">
        <v>0.114</v>
      </c>
      <c r="F89" s="106">
        <v>0.114</v>
      </c>
      <c r="G89" s="106">
        <v>0.114</v>
      </c>
      <c r="H89" s="106">
        <v>0.25600000000000001</v>
      </c>
      <c r="I89" s="114"/>
      <c r="J89" s="15" t="s">
        <v>116</v>
      </c>
    </row>
    <row r="90" spans="1:10" outlineLevel="1" x14ac:dyDescent="0.2">
      <c r="A90" s="147">
        <v>69</v>
      </c>
      <c r="B90" t="s">
        <v>17</v>
      </c>
      <c r="C90" s="114"/>
      <c r="D90" s="103">
        <f>Data2015to2020!F92</f>
        <v>8.635056910272084</v>
      </c>
      <c r="E90" s="103">
        <v>9.9980392225172814</v>
      </c>
      <c r="F90" s="103">
        <v>9.9683635289661119</v>
      </c>
      <c r="G90" s="103">
        <v>9.75</v>
      </c>
      <c r="H90" s="103">
        <v>9.9664924796308725</v>
      </c>
      <c r="I90" s="114"/>
      <c r="J90" s="15" t="s">
        <v>117</v>
      </c>
    </row>
    <row r="91" spans="1:10" outlineLevel="1" x14ac:dyDescent="0.2">
      <c r="A91" s="147">
        <v>70</v>
      </c>
      <c r="B91" t="s">
        <v>18</v>
      </c>
      <c r="C91" s="114"/>
      <c r="D91" s="103">
        <f>Data2015to2020!F93</f>
        <v>14.571658536084142</v>
      </c>
      <c r="E91" s="103">
        <v>16.871691187997911</v>
      </c>
      <c r="F91" s="103">
        <v>16.821613455130311</v>
      </c>
      <c r="G91" s="103">
        <v>16.453692979307284</v>
      </c>
      <c r="H91" s="103">
        <v>16.818456059377162</v>
      </c>
      <c r="I91" s="114"/>
      <c r="J91" s="15" t="s">
        <v>117</v>
      </c>
    </row>
    <row r="92" spans="1:10" outlineLevel="1" x14ac:dyDescent="0.2">
      <c r="A92" s="147">
        <v>71</v>
      </c>
      <c r="B92" t="s">
        <v>19</v>
      </c>
      <c r="C92" s="114"/>
      <c r="D92" s="103">
        <f>Data2015to2020!F94</f>
        <v>208.32074796031404</v>
      </c>
      <c r="E92" s="103">
        <v>301.41588746083977</v>
      </c>
      <c r="F92" s="103">
        <v>300.52123948950583</v>
      </c>
      <c r="G92" s="103">
        <v>235.23</v>
      </c>
      <c r="H92" s="103">
        <v>240.44163107109452</v>
      </c>
      <c r="I92" s="114"/>
      <c r="J92" s="15" t="s">
        <v>117</v>
      </c>
    </row>
    <row r="93" spans="1:10" outlineLevel="1" x14ac:dyDescent="0.2">
      <c r="A93" s="147">
        <v>72</v>
      </c>
      <c r="B93" t="s">
        <v>20</v>
      </c>
      <c r="C93" s="114"/>
      <c r="D93" s="103">
        <f>Data2015to2020!F95</f>
        <v>1.0793821137840105</v>
      </c>
      <c r="E93" s="103">
        <v>1.2497549028146602</v>
      </c>
      <c r="F93" s="103">
        <v>1.246045441120764</v>
      </c>
      <c r="G93" s="103">
        <v>1.2187920725412804</v>
      </c>
      <c r="H93" s="103">
        <v>1.2458115599538637</v>
      </c>
      <c r="I93" s="114"/>
    </row>
    <row r="94" spans="1:10" outlineLevel="1" x14ac:dyDescent="0.2">
      <c r="A94" s="147">
        <v>73</v>
      </c>
      <c r="B94" t="s">
        <v>21</v>
      </c>
      <c r="C94" s="114"/>
      <c r="D94" s="103">
        <f>Data2015to2020!F96</f>
        <v>10.793821137840105</v>
      </c>
      <c r="E94" s="103">
        <v>12.497549028146603</v>
      </c>
      <c r="F94" s="103">
        <v>12.460454411207639</v>
      </c>
      <c r="G94" s="103">
        <v>12.187920725412805</v>
      </c>
      <c r="H94" s="103">
        <v>12.458115599538637</v>
      </c>
      <c r="I94" s="114"/>
    </row>
    <row r="95" spans="1:10" outlineLevel="1" x14ac:dyDescent="0.2">
      <c r="A95" s="147">
        <v>74</v>
      </c>
      <c r="B95" t="s">
        <v>22</v>
      </c>
      <c r="C95" s="114"/>
      <c r="D95" s="105">
        <v>2</v>
      </c>
      <c r="E95" s="105">
        <v>2</v>
      </c>
      <c r="F95" s="105">
        <v>2</v>
      </c>
      <c r="G95" s="105">
        <v>2</v>
      </c>
      <c r="H95" s="105">
        <v>2</v>
      </c>
      <c r="I95" s="114"/>
    </row>
    <row r="96" spans="1:10" outlineLevel="1" x14ac:dyDescent="0.2">
      <c r="A96" s="147">
        <v>75</v>
      </c>
      <c r="B96" s="15" t="s">
        <v>87</v>
      </c>
      <c r="C96" s="123"/>
      <c r="D96" s="105"/>
      <c r="E96" s="105"/>
      <c r="F96" s="105"/>
      <c r="G96" s="105"/>
      <c r="H96" s="105">
        <v>1</v>
      </c>
      <c r="I96" s="123"/>
    </row>
    <row r="97" spans="1:10" outlineLevel="1" x14ac:dyDescent="0.2">
      <c r="A97" s="147">
        <v>76</v>
      </c>
      <c r="B97" t="s">
        <v>23</v>
      </c>
      <c r="C97" s="114"/>
      <c r="D97" s="105">
        <v>34.223417356518041</v>
      </c>
      <c r="E97" s="105">
        <v>73.92</v>
      </c>
      <c r="F97" s="105">
        <v>73.92</v>
      </c>
      <c r="G97" s="105">
        <v>85</v>
      </c>
      <c r="H97" s="105">
        <v>50</v>
      </c>
      <c r="I97" s="114"/>
      <c r="J97" s="15" t="s">
        <v>106</v>
      </c>
    </row>
    <row r="98" spans="1:10" outlineLevel="1" x14ac:dyDescent="0.2">
      <c r="A98" s="147">
        <v>77</v>
      </c>
      <c r="B98" t="s">
        <v>24</v>
      </c>
      <c r="C98" s="114"/>
      <c r="D98" s="105">
        <v>34.223417356518041</v>
      </c>
      <c r="E98" s="105">
        <v>61.44</v>
      </c>
      <c r="F98" s="105"/>
      <c r="G98" s="105">
        <v>70</v>
      </c>
      <c r="H98" s="105">
        <v>42</v>
      </c>
      <c r="I98" s="114"/>
      <c r="J98" s="15" t="s">
        <v>106</v>
      </c>
    </row>
    <row r="99" spans="1:10" outlineLevel="1" x14ac:dyDescent="0.2">
      <c r="A99" s="147">
        <v>78</v>
      </c>
      <c r="B99" t="s">
        <v>66</v>
      </c>
      <c r="C99" s="114"/>
      <c r="D99" s="105"/>
      <c r="E99" s="105">
        <v>48.96</v>
      </c>
      <c r="F99" s="105"/>
      <c r="G99" s="105">
        <v>50</v>
      </c>
      <c r="H99" s="105"/>
      <c r="I99" s="114"/>
      <c r="J99" s="15" t="s">
        <v>106</v>
      </c>
    </row>
    <row r="100" spans="1:10" outlineLevel="1" x14ac:dyDescent="0.2">
      <c r="A100" s="147">
        <v>79</v>
      </c>
      <c r="B100" t="s">
        <v>25</v>
      </c>
      <c r="C100" s="114"/>
      <c r="D100" s="105">
        <v>50</v>
      </c>
      <c r="E100" s="105">
        <v>24.96</v>
      </c>
      <c r="F100" s="105">
        <v>24.96</v>
      </c>
      <c r="G100" s="105">
        <v>20</v>
      </c>
      <c r="H100" s="105">
        <v>10</v>
      </c>
      <c r="I100" s="114"/>
      <c r="J100" s="15" t="s">
        <v>106</v>
      </c>
    </row>
    <row r="101" spans="1:10" outlineLevel="1" x14ac:dyDescent="0.2">
      <c r="A101" s="147">
        <v>80</v>
      </c>
      <c r="B101" t="s">
        <v>26</v>
      </c>
      <c r="C101" s="114"/>
      <c r="D101" s="105">
        <v>30.508200928411942</v>
      </c>
      <c r="E101" s="105">
        <v>20.16</v>
      </c>
      <c r="F101" s="105"/>
      <c r="G101" s="105">
        <v>15</v>
      </c>
      <c r="H101" s="105">
        <v>9</v>
      </c>
      <c r="I101" s="114"/>
      <c r="J101" s="15" t="s">
        <v>106</v>
      </c>
    </row>
    <row r="102" spans="1:10" outlineLevel="1" x14ac:dyDescent="0.2">
      <c r="A102" s="147">
        <v>81</v>
      </c>
      <c r="B102" t="s">
        <v>67</v>
      </c>
      <c r="C102" s="114"/>
      <c r="D102" s="105"/>
      <c r="E102" s="105">
        <v>16.32</v>
      </c>
      <c r="F102" s="105"/>
      <c r="G102" s="105">
        <v>10</v>
      </c>
      <c r="H102" s="105"/>
      <c r="I102" s="114"/>
      <c r="J102" s="15" t="s">
        <v>106</v>
      </c>
    </row>
    <row r="103" spans="1:10" outlineLevel="1" x14ac:dyDescent="0.2">
      <c r="A103" s="147">
        <v>82</v>
      </c>
      <c r="B103" t="s">
        <v>27</v>
      </c>
      <c r="C103" s="114"/>
      <c r="D103" s="29">
        <v>0.6</v>
      </c>
      <c r="E103" s="29">
        <v>0.6</v>
      </c>
      <c r="F103" s="29">
        <v>0.6</v>
      </c>
      <c r="G103" s="29">
        <v>0.6</v>
      </c>
      <c r="H103" s="29">
        <v>0.6</v>
      </c>
      <c r="I103" s="114"/>
    </row>
    <row r="104" spans="1:10" outlineLevel="1" x14ac:dyDescent="0.2">
      <c r="A104" s="147">
        <v>83</v>
      </c>
      <c r="B104" t="s">
        <v>28</v>
      </c>
      <c r="C104" s="114"/>
      <c r="D104" s="29">
        <v>0.5</v>
      </c>
      <c r="E104" s="29">
        <v>0.5</v>
      </c>
      <c r="F104" s="29">
        <v>0.5</v>
      </c>
      <c r="G104" s="29">
        <v>0.5</v>
      </c>
      <c r="H104" s="29">
        <v>0.5</v>
      </c>
      <c r="I104" s="114"/>
    </row>
    <row r="105" spans="1:10" outlineLevel="1" x14ac:dyDescent="0.2">
      <c r="A105" s="147">
        <v>84</v>
      </c>
      <c r="B105" t="s">
        <v>29</v>
      </c>
      <c r="C105" s="114"/>
      <c r="D105" s="29">
        <v>0.15</v>
      </c>
      <c r="E105" s="29">
        <v>0.15</v>
      </c>
      <c r="F105" s="29">
        <v>0.15</v>
      </c>
      <c r="G105" s="29">
        <v>0.15</v>
      </c>
      <c r="H105" s="29">
        <v>0.15</v>
      </c>
      <c r="I105" s="114"/>
    </row>
    <row r="106" spans="1:10" outlineLevel="1" x14ac:dyDescent="0.2">
      <c r="A106" s="147">
        <v>85</v>
      </c>
      <c r="B106" t="s">
        <v>30</v>
      </c>
      <c r="C106" s="114"/>
      <c r="D106" s="29">
        <v>0.1</v>
      </c>
      <c r="E106" s="29">
        <v>0.1</v>
      </c>
      <c r="F106" s="29">
        <v>0.1</v>
      </c>
      <c r="G106" s="29">
        <v>0.1</v>
      </c>
      <c r="H106" s="29">
        <v>0.1</v>
      </c>
      <c r="I106" s="114"/>
    </row>
    <row r="107" spans="1:10" x14ac:dyDescent="0.2">
      <c r="B107" s="56"/>
      <c r="C107" s="124"/>
      <c r="D107" s="105"/>
      <c r="I107" s="124"/>
    </row>
    <row r="108" spans="1:10" x14ac:dyDescent="0.2">
      <c r="B108" s="85" t="s">
        <v>72</v>
      </c>
      <c r="C108" s="116"/>
      <c r="D108" s="86"/>
      <c r="E108" s="87"/>
      <c r="F108" s="87"/>
      <c r="G108" s="86"/>
      <c r="H108" s="86"/>
      <c r="I108" s="116"/>
    </row>
    <row r="109" spans="1:10" x14ac:dyDescent="0.2">
      <c r="C109" s="114"/>
      <c r="D109" s="6"/>
      <c r="E109" s="6"/>
      <c r="F109" s="6"/>
      <c r="G109" s="6"/>
      <c r="H109" s="6"/>
      <c r="I109" s="114"/>
    </row>
    <row r="110" spans="1:10" outlineLevel="1" x14ac:dyDescent="0.2">
      <c r="A110" s="147">
        <v>86</v>
      </c>
      <c r="B110" t="s">
        <v>13</v>
      </c>
      <c r="C110" s="114"/>
      <c r="D110" s="6"/>
      <c r="E110" s="6"/>
      <c r="F110" s="6"/>
      <c r="G110" s="24">
        <f>Data2015to2020!AG112</f>
        <v>20</v>
      </c>
      <c r="H110" s="24"/>
      <c r="I110" s="114"/>
    </row>
    <row r="111" spans="1:10" outlineLevel="1" x14ac:dyDescent="0.2">
      <c r="A111" s="147">
        <v>87</v>
      </c>
      <c r="B111" t="s">
        <v>14</v>
      </c>
      <c r="C111" s="114"/>
      <c r="D111" s="6"/>
      <c r="E111" s="6"/>
      <c r="F111" s="6"/>
      <c r="G111" s="132">
        <v>4</v>
      </c>
      <c r="H111" s="132"/>
      <c r="I111" s="114"/>
    </row>
    <row r="112" spans="1:10" outlineLevel="1" x14ac:dyDescent="0.2">
      <c r="A112" s="147">
        <v>88</v>
      </c>
      <c r="B112" t="s">
        <v>15</v>
      </c>
      <c r="C112" s="114"/>
      <c r="D112" s="6"/>
      <c r="E112" s="6"/>
      <c r="F112" s="6"/>
      <c r="G112" s="132">
        <v>8</v>
      </c>
      <c r="H112" s="132"/>
      <c r="I112" s="114"/>
    </row>
    <row r="113" spans="1:10" outlineLevel="1" x14ac:dyDescent="0.2">
      <c r="A113" s="147">
        <v>89</v>
      </c>
      <c r="B113" s="15" t="s">
        <v>63</v>
      </c>
      <c r="C113" s="123"/>
      <c r="D113" s="6"/>
      <c r="E113" s="6"/>
      <c r="F113" s="6"/>
      <c r="G113" s="132">
        <f>Data2015to2020!AG115</f>
        <v>20</v>
      </c>
      <c r="H113" s="132"/>
      <c r="I113" s="123"/>
    </row>
    <row r="114" spans="1:10" outlineLevel="1" x14ac:dyDescent="0.2">
      <c r="A114" s="147">
        <v>90</v>
      </c>
      <c r="B114" s="6" t="s">
        <v>64</v>
      </c>
      <c r="C114" s="114"/>
      <c r="D114" s="6"/>
      <c r="E114" s="6"/>
      <c r="F114" s="6"/>
      <c r="G114" s="133">
        <v>0.114</v>
      </c>
      <c r="H114" s="133"/>
      <c r="I114" s="114"/>
      <c r="J114" s="15"/>
    </row>
    <row r="115" spans="1:10" outlineLevel="1" x14ac:dyDescent="0.2">
      <c r="A115" s="147">
        <v>91</v>
      </c>
      <c r="B115" t="s">
        <v>17</v>
      </c>
      <c r="C115" s="114"/>
      <c r="D115" s="6"/>
      <c r="E115" s="6"/>
      <c r="F115" s="6"/>
      <c r="G115" s="134">
        <v>16.82</v>
      </c>
      <c r="H115" s="134"/>
      <c r="I115" s="114"/>
      <c r="J115" s="15" t="s">
        <v>117</v>
      </c>
    </row>
    <row r="116" spans="1:10" outlineLevel="1" x14ac:dyDescent="0.2">
      <c r="A116" s="147">
        <v>92</v>
      </c>
      <c r="B116" t="s">
        <v>18</v>
      </c>
      <c r="C116" s="114"/>
      <c r="D116" s="6"/>
      <c r="E116" s="6"/>
      <c r="F116" s="6"/>
      <c r="G116" s="134">
        <v>21.328861269472409</v>
      </c>
      <c r="H116" s="134"/>
      <c r="I116" s="114"/>
      <c r="J116" s="15" t="s">
        <v>117</v>
      </c>
    </row>
    <row r="117" spans="1:10" outlineLevel="1" x14ac:dyDescent="0.2">
      <c r="A117" s="147">
        <v>93</v>
      </c>
      <c r="B117" t="s">
        <v>19</v>
      </c>
      <c r="C117" s="114"/>
      <c r="D117" s="6"/>
      <c r="E117" s="6"/>
      <c r="F117" s="6"/>
      <c r="G117" s="134">
        <v>260.82</v>
      </c>
      <c r="H117" s="134"/>
      <c r="I117" s="114"/>
      <c r="J117" s="15" t="s">
        <v>117</v>
      </c>
    </row>
    <row r="118" spans="1:10" outlineLevel="1" x14ac:dyDescent="0.2">
      <c r="A118" s="147">
        <v>94</v>
      </c>
      <c r="B118" t="s">
        <v>20</v>
      </c>
      <c r="C118" s="114"/>
      <c r="D118" s="6"/>
      <c r="E118" s="6"/>
      <c r="F118" s="6"/>
      <c r="G118" s="134">
        <v>1.2187920725412804</v>
      </c>
      <c r="H118" s="134"/>
      <c r="I118" s="114"/>
    </row>
    <row r="119" spans="1:10" outlineLevel="1" x14ac:dyDescent="0.2">
      <c r="A119" s="147">
        <v>95</v>
      </c>
      <c r="B119" t="s">
        <v>21</v>
      </c>
      <c r="C119" s="114"/>
      <c r="D119" s="6"/>
      <c r="E119" s="6"/>
      <c r="F119" s="6"/>
      <c r="G119" s="134">
        <v>12.187920725412805</v>
      </c>
      <c r="H119" s="134"/>
      <c r="I119" s="114"/>
    </row>
    <row r="120" spans="1:10" outlineLevel="1" x14ac:dyDescent="0.2">
      <c r="A120" s="147">
        <v>96</v>
      </c>
      <c r="B120" t="s">
        <v>22</v>
      </c>
      <c r="C120" s="114"/>
      <c r="D120" s="6"/>
      <c r="E120" s="6"/>
      <c r="F120" s="6"/>
      <c r="G120" s="135">
        <v>2</v>
      </c>
      <c r="H120" s="135"/>
      <c r="I120" s="114"/>
    </row>
    <row r="121" spans="1:10" outlineLevel="1" x14ac:dyDescent="0.2">
      <c r="A121" s="147">
        <v>97</v>
      </c>
      <c r="B121" t="s">
        <v>23</v>
      </c>
      <c r="C121" s="114"/>
      <c r="D121" s="6"/>
      <c r="E121" s="6"/>
      <c r="F121" s="6"/>
      <c r="G121" s="135">
        <v>85</v>
      </c>
      <c r="H121" s="135"/>
      <c r="I121" s="114"/>
      <c r="J121" s="15" t="s">
        <v>106</v>
      </c>
    </row>
    <row r="122" spans="1:10" outlineLevel="1" x14ac:dyDescent="0.2">
      <c r="A122" s="147">
        <v>98</v>
      </c>
      <c r="B122" t="s">
        <v>24</v>
      </c>
      <c r="C122" s="114"/>
      <c r="D122" s="6"/>
      <c r="E122" s="6"/>
      <c r="F122" s="6"/>
      <c r="G122" s="135">
        <v>70</v>
      </c>
      <c r="H122" s="135"/>
      <c r="I122" s="114"/>
      <c r="J122" s="15" t="s">
        <v>106</v>
      </c>
    </row>
    <row r="123" spans="1:10" outlineLevel="1" x14ac:dyDescent="0.2">
      <c r="A123" s="147">
        <v>99</v>
      </c>
      <c r="B123" t="s">
        <v>66</v>
      </c>
      <c r="C123" s="114"/>
      <c r="D123" s="6"/>
      <c r="E123" s="6"/>
      <c r="F123" s="6"/>
      <c r="G123" s="135">
        <v>50</v>
      </c>
      <c r="H123" s="135"/>
      <c r="I123" s="114"/>
      <c r="J123" s="15" t="s">
        <v>106</v>
      </c>
    </row>
    <row r="124" spans="1:10" outlineLevel="1" x14ac:dyDescent="0.2">
      <c r="A124" s="147">
        <v>100</v>
      </c>
      <c r="B124" t="s">
        <v>25</v>
      </c>
      <c r="C124" s="114"/>
      <c r="D124" s="6"/>
      <c r="E124" s="6"/>
      <c r="F124" s="6"/>
      <c r="G124" s="135">
        <v>20</v>
      </c>
      <c r="H124" s="135"/>
      <c r="I124" s="114"/>
      <c r="J124" s="15" t="s">
        <v>106</v>
      </c>
    </row>
    <row r="125" spans="1:10" outlineLevel="1" x14ac:dyDescent="0.2">
      <c r="A125" s="147">
        <v>101</v>
      </c>
      <c r="B125" t="s">
        <v>26</v>
      </c>
      <c r="C125" s="114"/>
      <c r="D125" s="6"/>
      <c r="E125" s="6"/>
      <c r="F125" s="6"/>
      <c r="G125" s="135">
        <v>15</v>
      </c>
      <c r="H125" s="135"/>
      <c r="I125" s="114"/>
      <c r="J125" s="15" t="s">
        <v>106</v>
      </c>
    </row>
    <row r="126" spans="1:10" outlineLevel="1" x14ac:dyDescent="0.2">
      <c r="A126" s="147">
        <v>102</v>
      </c>
      <c r="B126" t="s">
        <v>67</v>
      </c>
      <c r="C126" s="114"/>
      <c r="D126" s="6"/>
      <c r="E126" s="6"/>
      <c r="F126" s="6"/>
      <c r="G126" s="135">
        <v>10</v>
      </c>
      <c r="H126" s="135"/>
      <c r="I126" s="114"/>
      <c r="J126" s="15" t="s">
        <v>106</v>
      </c>
    </row>
    <row r="127" spans="1:10" outlineLevel="1" x14ac:dyDescent="0.2">
      <c r="A127" s="147">
        <v>103</v>
      </c>
      <c r="B127" t="s">
        <v>27</v>
      </c>
      <c r="C127" s="114"/>
      <c r="D127" s="6"/>
      <c r="E127" s="6"/>
      <c r="F127" s="6"/>
      <c r="G127" s="30">
        <v>0.6</v>
      </c>
      <c r="H127" s="30"/>
      <c r="I127" s="114"/>
    </row>
    <row r="128" spans="1:10" outlineLevel="1" x14ac:dyDescent="0.2">
      <c r="A128" s="147">
        <v>104</v>
      </c>
      <c r="B128" t="s">
        <v>28</v>
      </c>
      <c r="C128" s="114"/>
      <c r="D128" s="6"/>
      <c r="E128" s="6"/>
      <c r="F128" s="6"/>
      <c r="G128" s="30">
        <v>0.5</v>
      </c>
      <c r="H128" s="30"/>
      <c r="I128" s="114"/>
    </row>
    <row r="129" spans="1:11" outlineLevel="1" x14ac:dyDescent="0.2">
      <c r="A129" s="147">
        <v>105</v>
      </c>
      <c r="B129" t="s">
        <v>29</v>
      </c>
      <c r="C129" s="114"/>
      <c r="D129" s="6"/>
      <c r="E129" s="6"/>
      <c r="F129" s="6"/>
      <c r="G129" s="30">
        <v>0.15</v>
      </c>
      <c r="H129" s="30"/>
      <c r="I129" s="114"/>
    </row>
    <row r="130" spans="1:11" outlineLevel="1" x14ac:dyDescent="0.2">
      <c r="A130" s="147">
        <v>106</v>
      </c>
      <c r="B130" t="s">
        <v>30</v>
      </c>
      <c r="C130" s="114"/>
      <c r="D130" s="6"/>
      <c r="E130" s="6"/>
      <c r="F130" s="6"/>
      <c r="G130" s="30">
        <v>0.1</v>
      </c>
      <c r="H130" s="30"/>
      <c r="I130" s="114"/>
    </row>
    <row r="131" spans="1:11" x14ac:dyDescent="0.2">
      <c r="B131" s="56"/>
      <c r="C131" s="124"/>
      <c r="D131" s="6"/>
      <c r="E131" s="6"/>
      <c r="F131" s="6"/>
      <c r="G131" s="6"/>
      <c r="H131" s="6"/>
      <c r="I131" s="124"/>
    </row>
    <row r="132" spans="1:11" x14ac:dyDescent="0.2">
      <c r="B132" s="85" t="s">
        <v>69</v>
      </c>
      <c r="C132" s="116"/>
      <c r="D132" s="86"/>
      <c r="E132" s="87"/>
      <c r="F132" s="87"/>
      <c r="G132" s="86"/>
      <c r="H132" s="86"/>
      <c r="I132" s="116"/>
    </row>
    <row r="133" spans="1:11" x14ac:dyDescent="0.2">
      <c r="B133" s="24"/>
      <c r="C133" s="123"/>
      <c r="I133" s="123"/>
    </row>
    <row r="134" spans="1:11" outlineLevel="1" x14ac:dyDescent="0.2">
      <c r="A134" s="147">
        <v>107</v>
      </c>
      <c r="B134" s="24" t="s">
        <v>13</v>
      </c>
      <c r="C134" s="123"/>
      <c r="E134">
        <v>20</v>
      </c>
      <c r="F134">
        <v>20</v>
      </c>
      <c r="H134">
        <v>20</v>
      </c>
      <c r="I134" s="123"/>
    </row>
    <row r="135" spans="1:11" outlineLevel="1" x14ac:dyDescent="0.2">
      <c r="A135" s="147">
        <v>108</v>
      </c>
      <c r="B135" s="24" t="s">
        <v>14</v>
      </c>
      <c r="C135" s="123"/>
      <c r="E135">
        <v>20</v>
      </c>
      <c r="F135">
        <v>20</v>
      </c>
      <c r="H135">
        <v>0</v>
      </c>
      <c r="I135" s="123"/>
    </row>
    <row r="136" spans="1:11" outlineLevel="1" x14ac:dyDescent="0.2">
      <c r="A136" s="147">
        <v>109</v>
      </c>
      <c r="B136" s="24" t="s">
        <v>15</v>
      </c>
      <c r="C136" s="123"/>
      <c r="E136">
        <v>8</v>
      </c>
      <c r="F136">
        <v>8</v>
      </c>
      <c r="H136">
        <v>8</v>
      </c>
      <c r="I136" s="123"/>
    </row>
    <row r="137" spans="1:11" outlineLevel="1" x14ac:dyDescent="0.2">
      <c r="A137" s="147">
        <v>110</v>
      </c>
      <c r="B137" s="24" t="s">
        <v>63</v>
      </c>
      <c r="C137" s="123"/>
      <c r="E137">
        <v>20</v>
      </c>
      <c r="F137">
        <v>20</v>
      </c>
      <c r="I137" s="123"/>
    </row>
    <row r="138" spans="1:11" outlineLevel="1" x14ac:dyDescent="0.2">
      <c r="A138" s="147">
        <v>111</v>
      </c>
      <c r="B138" s="24" t="s">
        <v>64</v>
      </c>
      <c r="C138" s="123"/>
      <c r="D138" s="63"/>
      <c r="E138" s="63">
        <v>0.114</v>
      </c>
      <c r="F138" s="63">
        <v>0.114</v>
      </c>
      <c r="G138" s="63"/>
      <c r="H138" s="63">
        <v>0.1</v>
      </c>
      <c r="I138" s="123"/>
      <c r="J138" s="15"/>
      <c r="K138" s="24"/>
    </row>
    <row r="139" spans="1:11" outlineLevel="1" x14ac:dyDescent="0.2">
      <c r="A139" s="147">
        <v>112</v>
      </c>
      <c r="B139" s="24" t="s">
        <v>17</v>
      </c>
      <c r="C139" s="123"/>
      <c r="D139" s="21"/>
      <c r="E139" s="21">
        <v>0</v>
      </c>
      <c r="F139" s="21">
        <v>0</v>
      </c>
      <c r="G139" s="21"/>
      <c r="H139" s="21">
        <v>0</v>
      </c>
      <c r="I139" s="123"/>
    </row>
    <row r="140" spans="1:11" outlineLevel="1" x14ac:dyDescent="0.2">
      <c r="A140" s="147">
        <v>113</v>
      </c>
      <c r="B140" s="24" t="s">
        <v>18</v>
      </c>
      <c r="C140" s="123"/>
      <c r="D140" s="21"/>
      <c r="E140" s="21">
        <v>16.871691187997911</v>
      </c>
      <c r="F140" s="21">
        <v>16.821613455130311</v>
      </c>
      <c r="G140" s="21"/>
      <c r="H140" s="21">
        <v>15.905192387398326</v>
      </c>
      <c r="I140" s="123"/>
      <c r="J140" s="15" t="s">
        <v>117</v>
      </c>
    </row>
    <row r="141" spans="1:11" outlineLevel="1" x14ac:dyDescent="0.2">
      <c r="A141" s="147">
        <v>114</v>
      </c>
      <c r="B141" s="24" t="s">
        <v>19</v>
      </c>
      <c r="C141" s="123"/>
      <c r="D141" s="21"/>
      <c r="E141" s="21">
        <v>352.72875158740868</v>
      </c>
      <c r="F141" s="21">
        <v>352.72875158740868</v>
      </c>
      <c r="G141" s="21"/>
      <c r="H141" s="21">
        <v>314.61949884374962</v>
      </c>
      <c r="I141" s="123"/>
      <c r="J141" s="15" t="s">
        <v>117</v>
      </c>
    </row>
    <row r="142" spans="1:11" outlineLevel="1" x14ac:dyDescent="0.2">
      <c r="A142" s="147">
        <v>115</v>
      </c>
      <c r="B142" s="24" t="s">
        <v>20</v>
      </c>
      <c r="C142" s="123"/>
      <c r="D142" s="21"/>
      <c r="E142" s="21">
        <v>0</v>
      </c>
      <c r="F142" s="21">
        <v>1.246045441120764</v>
      </c>
      <c r="G142" s="21"/>
      <c r="H142" s="21">
        <v>1.2458115599538637</v>
      </c>
      <c r="I142" s="123"/>
      <c r="J142" s="15"/>
    </row>
    <row r="143" spans="1:11" outlineLevel="1" x14ac:dyDescent="0.2">
      <c r="A143" s="147">
        <v>116</v>
      </c>
      <c r="B143" s="24" t="s">
        <v>21</v>
      </c>
      <c r="C143" s="123"/>
      <c r="D143" s="21"/>
      <c r="E143" s="21">
        <v>12.497549028146603</v>
      </c>
      <c r="F143" s="21">
        <v>12.460454411207639</v>
      </c>
      <c r="G143" s="21"/>
      <c r="H143" s="21">
        <v>12.458115599538637</v>
      </c>
      <c r="I143" s="123"/>
    </row>
    <row r="144" spans="1:11" outlineLevel="1" x14ac:dyDescent="0.2">
      <c r="A144" s="147">
        <v>117</v>
      </c>
      <c r="B144" s="24" t="s">
        <v>22</v>
      </c>
      <c r="C144" s="123"/>
      <c r="D144" s="44"/>
      <c r="E144" s="44">
        <v>2</v>
      </c>
      <c r="F144" s="44">
        <v>2</v>
      </c>
      <c r="G144" s="44"/>
      <c r="H144" s="44">
        <v>2</v>
      </c>
      <c r="I144" s="123"/>
    </row>
    <row r="145" spans="1:10" outlineLevel="1" x14ac:dyDescent="0.2">
      <c r="A145" s="147">
        <v>118</v>
      </c>
      <c r="B145" s="24" t="s">
        <v>87</v>
      </c>
      <c r="C145" s="123"/>
      <c r="D145" s="44"/>
      <c r="E145" s="44"/>
      <c r="F145" s="44"/>
      <c r="G145" s="44"/>
      <c r="H145" s="44">
        <v>1</v>
      </c>
      <c r="I145" s="123"/>
    </row>
    <row r="146" spans="1:10" outlineLevel="1" x14ac:dyDescent="0.2">
      <c r="A146" s="147">
        <v>119</v>
      </c>
      <c r="B146" s="24" t="s">
        <v>23</v>
      </c>
      <c r="C146" s="123"/>
      <c r="D146" s="44"/>
      <c r="E146" s="44">
        <v>73.92</v>
      </c>
      <c r="F146" s="44">
        <v>73.92</v>
      </c>
      <c r="G146" s="44"/>
      <c r="H146" s="44">
        <v>50</v>
      </c>
      <c r="I146" s="123"/>
      <c r="J146" s="15" t="s">
        <v>118</v>
      </c>
    </row>
    <row r="147" spans="1:10" outlineLevel="1" x14ac:dyDescent="0.2">
      <c r="A147" s="147">
        <v>120</v>
      </c>
      <c r="B147" s="24" t="s">
        <v>24</v>
      </c>
      <c r="C147" s="123"/>
      <c r="D147" s="44"/>
      <c r="E147" s="44">
        <v>61.44</v>
      </c>
      <c r="F147" s="44"/>
      <c r="G147" s="44"/>
      <c r="H147" s="44">
        <v>42</v>
      </c>
      <c r="I147" s="123"/>
      <c r="J147" s="15" t="s">
        <v>118</v>
      </c>
    </row>
    <row r="148" spans="1:10" outlineLevel="1" x14ac:dyDescent="0.2">
      <c r="A148" s="147">
        <v>121</v>
      </c>
      <c r="B148" s="24" t="s">
        <v>66</v>
      </c>
      <c r="C148" s="123"/>
      <c r="D148" s="44"/>
      <c r="E148" s="44">
        <v>48.96</v>
      </c>
      <c r="F148" s="44"/>
      <c r="G148" s="44"/>
      <c r="H148" s="44"/>
      <c r="I148" s="123"/>
      <c r="J148" s="15" t="s">
        <v>118</v>
      </c>
    </row>
    <row r="149" spans="1:10" outlineLevel="1" x14ac:dyDescent="0.2">
      <c r="A149" s="147">
        <v>122</v>
      </c>
      <c r="B149" s="24" t="s">
        <v>25</v>
      </c>
      <c r="C149" s="123"/>
      <c r="D149" s="44"/>
      <c r="E149" s="44">
        <v>24.96</v>
      </c>
      <c r="F149" s="44">
        <v>24.96</v>
      </c>
      <c r="G149" s="44"/>
      <c r="H149" s="44">
        <v>10</v>
      </c>
      <c r="I149" s="123"/>
      <c r="J149" s="15" t="s">
        <v>118</v>
      </c>
    </row>
    <row r="150" spans="1:10" outlineLevel="1" x14ac:dyDescent="0.2">
      <c r="A150" s="147">
        <v>123</v>
      </c>
      <c r="B150" s="24" t="s">
        <v>26</v>
      </c>
      <c r="C150" s="123"/>
      <c r="D150" s="44"/>
      <c r="E150" s="44">
        <v>20.16</v>
      </c>
      <c r="F150" s="44"/>
      <c r="G150" s="44"/>
      <c r="H150" s="44">
        <v>9</v>
      </c>
      <c r="I150" s="123"/>
      <c r="J150" s="15" t="s">
        <v>118</v>
      </c>
    </row>
    <row r="151" spans="1:10" outlineLevel="1" x14ac:dyDescent="0.2">
      <c r="A151" s="147">
        <v>124</v>
      </c>
      <c r="B151" s="24" t="s">
        <v>67</v>
      </c>
      <c r="C151" s="123"/>
      <c r="D151" s="44"/>
      <c r="E151" s="44">
        <v>16.32</v>
      </c>
      <c r="F151" s="44"/>
      <c r="G151" s="44"/>
      <c r="H151" s="44"/>
      <c r="I151" s="123"/>
      <c r="J151" s="15" t="s">
        <v>118</v>
      </c>
    </row>
    <row r="152" spans="1:10" outlineLevel="1" x14ac:dyDescent="0.2">
      <c r="A152" s="147">
        <v>125</v>
      </c>
      <c r="B152" s="24" t="s">
        <v>27</v>
      </c>
      <c r="C152" s="123"/>
      <c r="D152" s="63"/>
      <c r="E152" s="63">
        <v>0.6</v>
      </c>
      <c r="F152" s="63">
        <v>0.6</v>
      </c>
      <c r="G152" s="63"/>
      <c r="H152" s="63">
        <v>0.6</v>
      </c>
      <c r="I152" s="123"/>
    </row>
    <row r="153" spans="1:10" outlineLevel="1" x14ac:dyDescent="0.2">
      <c r="A153" s="147">
        <v>126</v>
      </c>
      <c r="B153" s="24" t="s">
        <v>28</v>
      </c>
      <c r="C153" s="123"/>
      <c r="D153" s="63"/>
      <c r="E153" s="63">
        <v>0.5</v>
      </c>
      <c r="F153" s="63">
        <v>0.5</v>
      </c>
      <c r="G153" s="63"/>
      <c r="H153" s="63">
        <v>0.5</v>
      </c>
      <c r="I153" s="123"/>
    </row>
    <row r="154" spans="1:10" outlineLevel="1" x14ac:dyDescent="0.2">
      <c r="A154" s="147">
        <v>127</v>
      </c>
      <c r="B154" s="24" t="s">
        <v>29</v>
      </c>
      <c r="C154" s="123"/>
      <c r="D154" s="63"/>
      <c r="E154" s="63">
        <v>0.15</v>
      </c>
      <c r="F154" s="63">
        <v>0.15</v>
      </c>
      <c r="G154" s="63"/>
      <c r="H154" s="63">
        <v>0.15</v>
      </c>
      <c r="I154" s="123"/>
    </row>
    <row r="155" spans="1:10" outlineLevel="1" x14ac:dyDescent="0.2">
      <c r="A155" s="147">
        <v>128</v>
      </c>
      <c r="B155" s="24" t="s">
        <v>30</v>
      </c>
      <c r="C155" s="123"/>
      <c r="D155" s="63"/>
      <c r="E155" s="63">
        <v>0.1</v>
      </c>
      <c r="F155" s="63">
        <v>0.1</v>
      </c>
      <c r="G155" s="63"/>
      <c r="H155" s="63">
        <v>0.1</v>
      </c>
      <c r="I155" s="123"/>
    </row>
    <row r="156" spans="1:10" x14ac:dyDescent="0.2">
      <c r="B156" s="60"/>
      <c r="C156" s="127"/>
      <c r="I156" s="127"/>
    </row>
    <row r="157" spans="1:10" x14ac:dyDescent="0.2">
      <c r="B157" s="85"/>
      <c r="C157" s="116"/>
      <c r="D157" s="86"/>
      <c r="E157" s="87"/>
      <c r="F157" s="87"/>
      <c r="G157" s="86"/>
      <c r="H157" s="86"/>
      <c r="I157" s="116"/>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273"/>
  <sheetViews>
    <sheetView topLeftCell="A28" workbookViewId="0">
      <selection activeCell="A46" sqref="A46:XFD57"/>
    </sheetView>
  </sheetViews>
  <sheetFormatPr defaultColWidth="11.42578125" defaultRowHeight="12.75" outlineLevelCol="1" x14ac:dyDescent="0.2"/>
  <cols>
    <col min="1" max="1" width="53.7109375" bestFit="1" customWidth="1"/>
    <col min="2" max="2" width="2.42578125" customWidth="1"/>
    <col min="3" max="3" width="18.7109375" customWidth="1"/>
    <col min="4" max="9" width="10.85546875" customWidth="1" outlineLevel="1"/>
    <col min="10" max="10" width="2.7109375" customWidth="1"/>
    <col min="11" max="11" width="18.7109375" customWidth="1"/>
    <col min="12" max="18" width="10.85546875" customWidth="1" outlineLevel="1"/>
    <col min="19" max="19" width="2.42578125" customWidth="1"/>
    <col min="20" max="20" width="18.7109375" customWidth="1"/>
    <col min="21" max="27" width="10.85546875" customWidth="1" outlineLevel="1"/>
    <col min="28" max="28" width="2.140625" customWidth="1"/>
    <col min="29" max="29" width="18.7109375" customWidth="1"/>
    <col min="30" max="36" width="10.85546875" customWidth="1" outlineLevel="1"/>
    <col min="37" max="37" width="1.7109375" customWidth="1"/>
    <col min="38" max="38" width="18.7109375" customWidth="1"/>
    <col min="39" max="45" width="12.85546875" customWidth="1" outlineLevel="1"/>
    <col min="46" max="46" width="1.7109375" customWidth="1"/>
  </cols>
  <sheetData>
    <row r="1" spans="1:47" ht="15.75" x14ac:dyDescent="0.25">
      <c r="A1" s="1" t="s">
        <v>93</v>
      </c>
      <c r="B1" s="112"/>
      <c r="C1" s="62" t="str">
        <f>E1&amp;"=&gt;"</f>
        <v>UNITED ENERGY=&gt;</v>
      </c>
      <c r="D1" s="62" t="s">
        <v>65</v>
      </c>
      <c r="E1" s="62" t="s">
        <v>65</v>
      </c>
      <c r="F1" s="62" t="s">
        <v>65</v>
      </c>
      <c r="G1" s="62" t="s">
        <v>65</v>
      </c>
      <c r="H1" s="62" t="s">
        <v>65</v>
      </c>
      <c r="I1" s="62" t="s">
        <v>65</v>
      </c>
      <c r="J1" s="112"/>
      <c r="K1" s="62" t="str">
        <f>M1&amp;"=&gt;"</f>
        <v>POWERCOR=&gt;</v>
      </c>
      <c r="M1" s="62" t="s">
        <v>70</v>
      </c>
      <c r="N1" s="62" t="s">
        <v>70</v>
      </c>
      <c r="O1" s="62" t="s">
        <v>70</v>
      </c>
      <c r="P1" s="62" t="s">
        <v>70</v>
      </c>
      <c r="Q1" s="62" t="s">
        <v>70</v>
      </c>
      <c r="R1" s="62" t="s">
        <v>70</v>
      </c>
      <c r="S1" s="112"/>
      <c r="T1" s="62" t="str">
        <f>V1&amp;"=&gt;"</f>
        <v>CITIPOWER=&gt;</v>
      </c>
      <c r="U1" s="2"/>
      <c r="V1" s="62" t="s">
        <v>71</v>
      </c>
      <c r="W1" s="62" t="s">
        <v>71</v>
      </c>
      <c r="X1" s="62" t="s">
        <v>71</v>
      </c>
      <c r="Y1" s="62" t="s">
        <v>71</v>
      </c>
      <c r="Z1" s="62" t="s">
        <v>71</v>
      </c>
      <c r="AA1" s="62" t="s">
        <v>71</v>
      </c>
      <c r="AB1" s="112"/>
      <c r="AC1" s="62" t="str">
        <f>AE1&amp;"=&gt;"</f>
        <v>AUSNET=&gt;</v>
      </c>
      <c r="AD1" s="2"/>
      <c r="AE1" s="62" t="s">
        <v>80</v>
      </c>
      <c r="AF1" s="62" t="s">
        <v>80</v>
      </c>
      <c r="AG1" s="62" t="s">
        <v>80</v>
      </c>
      <c r="AH1" s="62" t="s">
        <v>80</v>
      </c>
      <c r="AI1" s="62" t="s">
        <v>80</v>
      </c>
      <c r="AJ1" s="62" t="s">
        <v>80</v>
      </c>
      <c r="AK1" s="112"/>
      <c r="AL1" s="62" t="str">
        <f>AN1&amp;"=&gt;"</f>
        <v>JEMENA=&gt;</v>
      </c>
      <c r="AM1" s="2"/>
      <c r="AN1" s="62" t="s">
        <v>81</v>
      </c>
      <c r="AO1" s="62" t="s">
        <v>81</v>
      </c>
      <c r="AP1" s="62" t="s">
        <v>81</v>
      </c>
      <c r="AQ1" s="62" t="s">
        <v>81</v>
      </c>
      <c r="AR1" s="62" t="s">
        <v>81</v>
      </c>
      <c r="AS1" s="62" t="s">
        <v>81</v>
      </c>
      <c r="AT1" s="112"/>
      <c r="AU1" s="2"/>
    </row>
    <row r="2" spans="1:47" x14ac:dyDescent="0.2">
      <c r="A2" s="3"/>
      <c r="B2" s="113"/>
      <c r="C2" s="4"/>
      <c r="D2" s="3"/>
      <c r="E2" s="3"/>
      <c r="F2" s="3"/>
      <c r="G2" s="3"/>
      <c r="H2" s="3"/>
      <c r="I2" s="3"/>
      <c r="J2" s="113"/>
      <c r="K2" s="2"/>
      <c r="L2" s="3"/>
      <c r="M2" s="3"/>
      <c r="N2" s="2"/>
      <c r="O2" s="2"/>
      <c r="P2" s="2"/>
      <c r="Q2" s="2"/>
      <c r="R2" s="2"/>
      <c r="S2" s="113"/>
      <c r="T2" s="2"/>
      <c r="U2" s="2"/>
      <c r="V2" s="2"/>
      <c r="W2" s="2"/>
      <c r="X2" s="2"/>
      <c r="Y2" s="2"/>
      <c r="Z2" s="2"/>
      <c r="AA2" s="2"/>
      <c r="AB2" s="113"/>
      <c r="AC2" s="2"/>
      <c r="AD2" s="2"/>
      <c r="AE2" s="2"/>
      <c r="AF2" s="2"/>
      <c r="AG2" s="2"/>
      <c r="AH2" s="2"/>
      <c r="AI2" s="2"/>
      <c r="AJ2" s="2"/>
      <c r="AK2" s="113"/>
      <c r="AL2" s="2"/>
      <c r="AM2" s="2"/>
      <c r="AN2" s="2"/>
      <c r="AO2" s="2"/>
      <c r="AP2" s="2"/>
      <c r="AQ2" s="2"/>
      <c r="AR2" s="2"/>
      <c r="AS2" s="2"/>
      <c r="AT2" s="113"/>
      <c r="AU2" s="2"/>
    </row>
    <row r="3" spans="1:47" ht="15.75" x14ac:dyDescent="0.25">
      <c r="A3" s="3"/>
      <c r="B3" s="113"/>
      <c r="C3" s="5"/>
      <c r="D3" s="139" t="s">
        <v>0</v>
      </c>
      <c r="E3" s="140"/>
      <c r="F3" s="140"/>
      <c r="G3" s="140"/>
      <c r="H3" s="140"/>
      <c r="I3" s="141"/>
      <c r="J3" s="113"/>
      <c r="K3" s="2"/>
      <c r="L3" s="3"/>
      <c r="M3" s="3"/>
      <c r="N3" s="2"/>
      <c r="O3" s="2"/>
      <c r="P3" s="2"/>
      <c r="Q3" s="2"/>
      <c r="R3" s="2"/>
      <c r="S3" s="113"/>
      <c r="T3" s="2"/>
      <c r="U3" s="2"/>
      <c r="V3" s="2"/>
      <c r="W3" s="2"/>
      <c r="X3" s="2"/>
      <c r="Y3" s="2"/>
      <c r="Z3" s="2"/>
      <c r="AA3" s="2"/>
      <c r="AB3" s="113"/>
      <c r="AC3" s="2"/>
      <c r="AD3" s="2"/>
      <c r="AE3" s="2"/>
      <c r="AF3" s="2"/>
      <c r="AG3" s="2"/>
      <c r="AH3" s="2"/>
      <c r="AI3" s="2"/>
      <c r="AJ3" s="2"/>
      <c r="AK3" s="113"/>
      <c r="AL3" s="2"/>
      <c r="AM3" s="2"/>
      <c r="AN3" s="2"/>
      <c r="AO3" s="2"/>
      <c r="AP3" s="2"/>
      <c r="AQ3" s="2"/>
      <c r="AR3" s="2"/>
      <c r="AS3" s="2"/>
      <c r="AT3" s="113"/>
      <c r="AU3" s="2"/>
    </row>
    <row r="4" spans="1:47" x14ac:dyDescent="0.2">
      <c r="A4" s="3"/>
      <c r="B4" s="113"/>
      <c r="C4" s="4"/>
      <c r="D4" s="4"/>
      <c r="E4" s="4"/>
      <c r="F4" s="4"/>
      <c r="G4" s="4"/>
      <c r="H4" s="4"/>
      <c r="I4" s="4"/>
      <c r="J4" s="113"/>
      <c r="K4" s="2"/>
      <c r="L4" s="3"/>
      <c r="M4" s="3"/>
      <c r="N4" s="2"/>
      <c r="O4" s="2"/>
      <c r="P4" s="2"/>
      <c r="Q4" s="2"/>
      <c r="R4" s="2"/>
      <c r="S4" s="113"/>
      <c r="T4" s="2"/>
      <c r="U4" s="2"/>
      <c r="V4" s="2"/>
      <c r="W4" s="2"/>
      <c r="X4" s="2"/>
      <c r="Y4" s="2"/>
      <c r="Z4" s="2"/>
      <c r="AA4" s="2"/>
      <c r="AB4" s="113"/>
      <c r="AC4" s="2"/>
      <c r="AD4" s="2"/>
      <c r="AE4" s="2"/>
      <c r="AF4" s="2"/>
      <c r="AG4" s="2"/>
      <c r="AH4" s="2"/>
      <c r="AI4" s="2"/>
      <c r="AJ4" s="2"/>
      <c r="AK4" s="113"/>
      <c r="AL4" s="2"/>
      <c r="AM4" s="2"/>
      <c r="AN4" s="2"/>
      <c r="AO4" s="2"/>
      <c r="AP4" s="2"/>
      <c r="AQ4" s="2"/>
      <c r="AR4" s="2"/>
      <c r="AS4" s="2"/>
      <c r="AT4" s="113"/>
      <c r="AU4" s="2"/>
    </row>
    <row r="5" spans="1:47" x14ac:dyDescent="0.2">
      <c r="B5" s="114"/>
      <c r="C5" s="6"/>
      <c r="D5" s="142" t="s">
        <v>1</v>
      </c>
      <c r="E5" s="143"/>
      <c r="F5" s="143"/>
      <c r="G5" s="143"/>
      <c r="H5" s="143"/>
      <c r="I5" s="144"/>
      <c r="J5" s="114"/>
      <c r="K5" s="97"/>
      <c r="M5" s="142" t="s">
        <v>1</v>
      </c>
      <c r="N5" s="145"/>
      <c r="O5" s="145"/>
      <c r="P5" s="145"/>
      <c r="Q5" s="145"/>
      <c r="R5" s="146"/>
      <c r="S5" s="114"/>
      <c r="T5" s="97"/>
      <c r="U5" s="7"/>
      <c r="V5" s="142" t="s">
        <v>1</v>
      </c>
      <c r="W5" s="145"/>
      <c r="X5" s="145"/>
      <c r="Y5" s="145"/>
      <c r="Z5" s="145"/>
      <c r="AA5" s="146"/>
      <c r="AB5" s="114"/>
      <c r="AC5" s="97"/>
      <c r="AE5" s="136" t="s">
        <v>1</v>
      </c>
      <c r="AF5" s="137"/>
      <c r="AG5" s="137"/>
      <c r="AH5" s="137"/>
      <c r="AI5" s="137"/>
      <c r="AJ5" s="138"/>
      <c r="AK5" s="114"/>
      <c r="AL5" s="97"/>
      <c r="AN5" s="136" t="s">
        <v>1</v>
      </c>
      <c r="AO5" s="137"/>
      <c r="AP5" s="137"/>
      <c r="AQ5" s="137"/>
      <c r="AR5" s="137"/>
      <c r="AS5" s="138"/>
      <c r="AT5" s="114"/>
    </row>
    <row r="6" spans="1:47" x14ac:dyDescent="0.2">
      <c r="B6" s="114"/>
      <c r="C6" s="6"/>
      <c r="D6" s="8"/>
      <c r="E6" s="8"/>
      <c r="F6" s="8"/>
      <c r="G6" s="8"/>
      <c r="J6" s="114"/>
      <c r="K6" s="15"/>
      <c r="M6" s="15"/>
      <c r="N6" s="15"/>
      <c r="O6" s="15"/>
      <c r="P6" s="15"/>
      <c r="Q6" s="15"/>
      <c r="R6" s="15"/>
      <c r="S6" s="114"/>
      <c r="T6" s="15"/>
      <c r="V6" s="15"/>
      <c r="W6" s="15"/>
      <c r="X6" s="15"/>
      <c r="Y6" s="15"/>
      <c r="Z6" s="15"/>
      <c r="AA6" s="15"/>
      <c r="AB6" s="114"/>
      <c r="AC6" s="15"/>
      <c r="AE6" s="8"/>
      <c r="AF6" s="8"/>
      <c r="AG6" s="8"/>
      <c r="AH6" s="8"/>
      <c r="AK6" s="114"/>
      <c r="AL6" s="15"/>
      <c r="AN6" s="8"/>
      <c r="AO6" s="8"/>
      <c r="AP6" s="8"/>
      <c r="AQ6" s="8"/>
      <c r="AT6" s="114"/>
    </row>
    <row r="7" spans="1:47" ht="18" x14ac:dyDescent="0.25">
      <c r="A7" s="9" t="s">
        <v>2</v>
      </c>
      <c r="B7" s="115"/>
      <c r="C7" s="10"/>
      <c r="D7" s="11">
        <v>2015</v>
      </c>
      <c r="E7" s="11">
        <v>2016</v>
      </c>
      <c r="F7" s="11">
        <v>2017</v>
      </c>
      <c r="G7" s="11">
        <v>2018</v>
      </c>
      <c r="H7" s="11">
        <v>2019</v>
      </c>
      <c r="I7" s="11">
        <v>2020</v>
      </c>
      <c r="J7" s="115"/>
      <c r="K7" s="96"/>
      <c r="M7" s="11">
        <v>2015</v>
      </c>
      <c r="N7" s="11">
        <v>2016</v>
      </c>
      <c r="O7" s="11">
        <v>2017</v>
      </c>
      <c r="P7" s="11">
        <v>2018</v>
      </c>
      <c r="Q7" s="11">
        <v>2019</v>
      </c>
      <c r="R7" s="11">
        <v>2020</v>
      </c>
      <c r="S7" s="115"/>
      <c r="T7" s="96"/>
      <c r="V7" s="11">
        <v>2015</v>
      </c>
      <c r="W7" s="11">
        <v>2016</v>
      </c>
      <c r="X7" s="11">
        <v>2017</v>
      </c>
      <c r="Y7" s="11">
        <v>2018</v>
      </c>
      <c r="Z7" s="11">
        <v>2019</v>
      </c>
      <c r="AA7" s="11">
        <v>2020</v>
      </c>
      <c r="AB7" s="115"/>
      <c r="AC7" s="96"/>
      <c r="AE7" s="11">
        <v>2015</v>
      </c>
      <c r="AF7" s="11">
        <v>2016</v>
      </c>
      <c r="AG7" s="11">
        <v>2017</v>
      </c>
      <c r="AH7" s="11">
        <v>2018</v>
      </c>
      <c r="AI7" s="11">
        <v>2019</v>
      </c>
      <c r="AJ7" s="11">
        <v>2020</v>
      </c>
      <c r="AK7" s="115"/>
      <c r="AL7" s="96"/>
      <c r="AN7" s="11">
        <v>2015</v>
      </c>
      <c r="AO7" s="11">
        <v>2016</v>
      </c>
      <c r="AP7" s="11">
        <v>2017</v>
      </c>
      <c r="AQ7" s="11">
        <v>2018</v>
      </c>
      <c r="AR7" s="11">
        <v>2019</v>
      </c>
      <c r="AS7" s="11">
        <v>2020</v>
      </c>
      <c r="AT7" s="115"/>
    </row>
    <row r="8" spans="1:47" x14ac:dyDescent="0.2">
      <c r="B8" s="114"/>
      <c r="C8" s="6"/>
      <c r="J8" s="114"/>
      <c r="S8" s="114"/>
      <c r="AB8" s="114"/>
      <c r="AK8" s="114"/>
      <c r="AT8" s="114"/>
    </row>
    <row r="9" spans="1:47" x14ac:dyDescent="0.2">
      <c r="A9" s="12" t="s">
        <v>3</v>
      </c>
      <c r="B9" s="116"/>
      <c r="C9" s="13"/>
      <c r="J9" s="116"/>
      <c r="K9" s="15"/>
      <c r="O9" s="14"/>
      <c r="P9" s="15"/>
      <c r="Q9" s="15"/>
      <c r="R9" s="15"/>
      <c r="S9" s="116"/>
      <c r="T9" s="15"/>
      <c r="U9" s="15"/>
      <c r="V9" s="15"/>
      <c r="W9" s="15"/>
      <c r="X9" s="15"/>
      <c r="Y9" s="15"/>
      <c r="Z9" s="15"/>
      <c r="AA9" s="15"/>
      <c r="AB9" s="116"/>
      <c r="AC9" s="15"/>
      <c r="AK9" s="116"/>
      <c r="AL9" s="15"/>
      <c r="AT9" s="116"/>
    </row>
    <row r="10" spans="1:47" x14ac:dyDescent="0.2">
      <c r="B10" s="114"/>
      <c r="C10" s="6"/>
      <c r="J10" s="114"/>
      <c r="K10" s="15"/>
      <c r="N10" s="15"/>
      <c r="O10" s="15"/>
      <c r="P10" s="15"/>
      <c r="Q10" s="15"/>
      <c r="R10" s="15"/>
      <c r="S10" s="114"/>
      <c r="T10" s="15"/>
      <c r="U10" s="15"/>
      <c r="V10" s="15"/>
      <c r="W10" s="15"/>
      <c r="X10" s="15"/>
      <c r="Y10" s="15"/>
      <c r="Z10" s="15"/>
      <c r="AA10" s="15"/>
      <c r="AB10" s="114"/>
      <c r="AC10" s="15"/>
      <c r="AD10" s="15"/>
      <c r="AK10" s="114"/>
      <c r="AL10" s="15"/>
      <c r="AT10" s="114"/>
    </row>
    <row r="11" spans="1:47" x14ac:dyDescent="0.2">
      <c r="A11" t="s">
        <v>4</v>
      </c>
      <c r="B11" s="114"/>
      <c r="C11" s="6"/>
      <c r="D11" s="106">
        <v>0.05</v>
      </c>
      <c r="E11" s="106">
        <v>0</v>
      </c>
      <c r="F11" s="106">
        <v>0</v>
      </c>
      <c r="G11" s="106">
        <v>0</v>
      </c>
      <c r="H11" s="106">
        <v>0</v>
      </c>
      <c r="I11" s="106">
        <v>0</v>
      </c>
      <c r="J11" s="114"/>
      <c r="K11" s="64"/>
      <c r="L11" s="15" t="s">
        <v>4</v>
      </c>
      <c r="M11" s="63">
        <v>0.05</v>
      </c>
      <c r="N11" s="64">
        <v>0.05</v>
      </c>
      <c r="O11" s="64">
        <v>0.05</v>
      </c>
      <c r="P11" s="64">
        <v>0.05</v>
      </c>
      <c r="Q11" s="64">
        <v>0.05</v>
      </c>
      <c r="R11" s="64">
        <v>0.05</v>
      </c>
      <c r="S11" s="114"/>
      <c r="T11" s="64"/>
      <c r="U11" s="15" t="s">
        <v>4</v>
      </c>
      <c r="V11" s="18"/>
      <c r="W11" s="18"/>
      <c r="X11" s="18"/>
      <c r="Y11" s="18"/>
      <c r="Z11" s="18"/>
      <c r="AA11" s="18"/>
      <c r="AB11" s="114"/>
      <c r="AC11" s="18"/>
      <c r="AD11" t="s">
        <v>4</v>
      </c>
      <c r="AE11" s="63">
        <v>0.05</v>
      </c>
      <c r="AF11" s="63">
        <v>0.05</v>
      </c>
      <c r="AG11" s="63">
        <v>0.05</v>
      </c>
      <c r="AH11" s="63">
        <v>0.05</v>
      </c>
      <c r="AI11" s="63">
        <v>0.05</v>
      </c>
      <c r="AJ11" s="63">
        <v>0.05</v>
      </c>
      <c r="AK11" s="114"/>
      <c r="AL11" s="18"/>
      <c r="AM11" t="s">
        <v>4</v>
      </c>
      <c r="AN11" s="93">
        <v>0.05</v>
      </c>
      <c r="AO11" s="93">
        <v>0.05</v>
      </c>
      <c r="AP11" s="93">
        <v>0.05</v>
      </c>
      <c r="AQ11" s="93">
        <v>0.05</v>
      </c>
      <c r="AR11" s="93">
        <v>0.05</v>
      </c>
      <c r="AS11" s="93">
        <v>0.05</v>
      </c>
      <c r="AT11" s="114"/>
    </row>
    <row r="12" spans="1:47" x14ac:dyDescent="0.2">
      <c r="A12" t="s">
        <v>5</v>
      </c>
      <c r="B12" s="114"/>
      <c r="C12" s="6"/>
      <c r="D12" s="103">
        <v>90.24</v>
      </c>
      <c r="E12" s="103">
        <f t="shared" ref="E12:I13" si="0">D12</f>
        <v>90.24</v>
      </c>
      <c r="F12" s="103">
        <f t="shared" si="0"/>
        <v>90.24</v>
      </c>
      <c r="G12" s="103">
        <f t="shared" si="0"/>
        <v>90.24</v>
      </c>
      <c r="H12" s="103">
        <f t="shared" si="0"/>
        <v>90.24</v>
      </c>
      <c r="I12" s="103">
        <f t="shared" si="0"/>
        <v>90.24</v>
      </c>
      <c r="J12" s="114"/>
      <c r="K12" s="66"/>
      <c r="L12" s="15" t="s">
        <v>5</v>
      </c>
      <c r="M12" s="65">
        <v>121.49143532801831</v>
      </c>
      <c r="N12" s="66">
        <v>123.76741253758392</v>
      </c>
      <c r="O12" s="66">
        <v>125.85211791921601</v>
      </c>
      <c r="P12" s="66">
        <v>127.97193752388223</v>
      </c>
      <c r="Q12" s="66">
        <v>130.12746280621701</v>
      </c>
      <c r="R12" s="66">
        <v>132.31929518315928</v>
      </c>
      <c r="S12" s="114"/>
      <c r="T12" s="66"/>
      <c r="U12" s="15" t="s">
        <v>5</v>
      </c>
      <c r="V12" s="66">
        <v>121.49143532801831</v>
      </c>
      <c r="W12" s="66">
        <v>123.76741253758392</v>
      </c>
      <c r="X12" s="66">
        <v>125.85211791921601</v>
      </c>
      <c r="Y12" s="66">
        <v>127.97193752388223</v>
      </c>
      <c r="Z12" s="66">
        <v>130.12746280621701</v>
      </c>
      <c r="AA12" s="66">
        <v>132.31929518315928</v>
      </c>
      <c r="AB12" s="114"/>
      <c r="AC12" s="66"/>
      <c r="AD12" t="s">
        <v>5</v>
      </c>
      <c r="AE12" s="83">
        <v>95.825956538641151</v>
      </c>
      <c r="AF12" s="83">
        <v>95.825956538641151</v>
      </c>
      <c r="AG12" s="83">
        <v>95.825956538641151</v>
      </c>
      <c r="AH12" s="83">
        <v>95.825956538641151</v>
      </c>
      <c r="AI12" s="83">
        <v>95.825956538641151</v>
      </c>
      <c r="AJ12" s="83">
        <v>95.825956538641151</v>
      </c>
      <c r="AK12" s="114"/>
      <c r="AL12" s="66"/>
      <c r="AM12" t="s">
        <v>5</v>
      </c>
      <c r="AN12" s="94">
        <v>89.644284718959938</v>
      </c>
      <c r="AO12" s="94">
        <v>90.434675016294534</v>
      </c>
      <c r="AP12" s="94">
        <v>91.653355699269184</v>
      </c>
      <c r="AQ12" s="94">
        <v>93.262449240418945</v>
      </c>
      <c r="AR12" s="94">
        <v>95.231126661138916</v>
      </c>
      <c r="AS12" s="94">
        <v>96.9562919064429</v>
      </c>
      <c r="AT12" s="114"/>
    </row>
    <row r="13" spans="1:47" x14ac:dyDescent="0.2">
      <c r="A13" t="s">
        <v>6</v>
      </c>
      <c r="B13" s="114"/>
      <c r="C13" s="6"/>
      <c r="D13" s="103">
        <v>132</v>
      </c>
      <c r="E13" s="103">
        <f t="shared" si="0"/>
        <v>132</v>
      </c>
      <c r="F13" s="103">
        <f t="shared" si="0"/>
        <v>132</v>
      </c>
      <c r="G13" s="103">
        <f t="shared" si="0"/>
        <v>132</v>
      </c>
      <c r="H13" s="103">
        <f t="shared" si="0"/>
        <v>132</v>
      </c>
      <c r="I13" s="103">
        <f t="shared" si="0"/>
        <v>132</v>
      </c>
      <c r="J13" s="114"/>
      <c r="K13" s="66"/>
      <c r="L13" s="15" t="s">
        <v>6</v>
      </c>
      <c r="M13" s="65">
        <v>142.67668919367625</v>
      </c>
      <c r="N13" s="66">
        <v>145.34954339170542</v>
      </c>
      <c r="O13" s="66">
        <v>147.79777244581481</v>
      </c>
      <c r="P13" s="66">
        <v>150.28723881902076</v>
      </c>
      <c r="Q13" s="66">
        <v>152.81863710175932</v>
      </c>
      <c r="R13" s="66">
        <v>155.39267358396316</v>
      </c>
      <c r="S13" s="114"/>
      <c r="T13" s="66"/>
      <c r="U13" s="15" t="s">
        <v>6</v>
      </c>
      <c r="V13" s="66">
        <v>142.67668919367625</v>
      </c>
      <c r="W13" s="66">
        <v>145.34954339170542</v>
      </c>
      <c r="X13" s="66">
        <v>147.79777244581481</v>
      </c>
      <c r="Y13" s="66">
        <v>150.28723881902076</v>
      </c>
      <c r="Z13" s="66">
        <v>152.81863710175932</v>
      </c>
      <c r="AA13" s="66">
        <v>155.39267358396316</v>
      </c>
      <c r="AB13" s="114"/>
      <c r="AC13" s="66"/>
      <c r="AD13" t="s">
        <v>6</v>
      </c>
      <c r="AE13" s="83">
        <v>119.77930713155708</v>
      </c>
      <c r="AF13" s="83">
        <v>119.77930713155708</v>
      </c>
      <c r="AG13" s="83">
        <v>119.77930713155708</v>
      </c>
      <c r="AH13" s="83">
        <v>119.77930713155708</v>
      </c>
      <c r="AI13" s="83">
        <v>119.77930713155708</v>
      </c>
      <c r="AJ13" s="83">
        <v>119.77930713155708</v>
      </c>
      <c r="AK13" s="114"/>
      <c r="AL13" s="66"/>
      <c r="AM13" t="s">
        <v>6</v>
      </c>
      <c r="AN13" s="94">
        <v>103.09092742680384</v>
      </c>
      <c r="AO13" s="94">
        <v>103.99987626873863</v>
      </c>
      <c r="AP13" s="94">
        <v>105.40135905415947</v>
      </c>
      <c r="AQ13" s="94">
        <v>107.2518166264817</v>
      </c>
      <c r="AR13" s="94">
        <v>109.51579566030966</v>
      </c>
      <c r="AS13" s="94">
        <v>111.49973569240925</v>
      </c>
      <c r="AT13" s="114"/>
    </row>
    <row r="14" spans="1:47" x14ac:dyDescent="0.2">
      <c r="A14" t="s">
        <v>7</v>
      </c>
      <c r="B14" s="114"/>
      <c r="C14" s="6"/>
      <c r="D14" s="103">
        <v>40.42</v>
      </c>
      <c r="E14" s="103">
        <v>40.42</v>
      </c>
      <c r="F14" s="103">
        <v>40.42</v>
      </c>
      <c r="G14" s="103">
        <v>40.42</v>
      </c>
      <c r="H14" s="103">
        <v>40.42</v>
      </c>
      <c r="I14" s="103">
        <v>40.42</v>
      </c>
      <c r="J14" s="114"/>
      <c r="K14" s="66"/>
      <c r="L14" s="15" t="s">
        <v>7</v>
      </c>
      <c r="M14" s="65">
        <v>76.953111203007509</v>
      </c>
      <c r="N14" s="66">
        <v>77.695641223387398</v>
      </c>
      <c r="O14" s="66">
        <v>79.369202306269329</v>
      </c>
      <c r="P14" s="66">
        <v>80.746172872596418</v>
      </c>
      <c r="Q14" s="66">
        <v>82.131292407253042</v>
      </c>
      <c r="R14" s="66">
        <v>83.564187274786988</v>
      </c>
      <c r="S14" s="114"/>
      <c r="T14" s="66"/>
      <c r="U14" s="15" t="s">
        <v>7</v>
      </c>
      <c r="V14" s="66">
        <v>76.953111203007509</v>
      </c>
      <c r="W14" s="66">
        <v>77.695641223387398</v>
      </c>
      <c r="X14" s="66">
        <v>79.369202306269329</v>
      </c>
      <c r="Y14" s="66">
        <v>80.746172872596418</v>
      </c>
      <c r="Z14" s="66">
        <v>82.131292407253042</v>
      </c>
      <c r="AA14" s="66">
        <v>83.564187274786988</v>
      </c>
      <c r="AB14" s="114"/>
      <c r="AC14" s="66"/>
      <c r="AD14" t="s">
        <v>7</v>
      </c>
      <c r="AE14" s="83">
        <v>45.377017379955646</v>
      </c>
      <c r="AF14" s="83">
        <v>45.377017379955646</v>
      </c>
      <c r="AG14" s="83">
        <v>45.377017379955646</v>
      </c>
      <c r="AH14" s="83">
        <v>45.377017379955646</v>
      </c>
      <c r="AI14" s="83">
        <v>45.377017379955646</v>
      </c>
      <c r="AJ14" s="83">
        <v>45.377017379955646</v>
      </c>
      <c r="AK14" s="114"/>
      <c r="AL14" s="66"/>
      <c r="AM14" t="s">
        <v>7</v>
      </c>
      <c r="AN14" s="94">
        <v>39.70489020746119</v>
      </c>
      <c r="AO14" s="94">
        <v>40.780662897354212</v>
      </c>
      <c r="AP14" s="94">
        <v>42.338677205051525</v>
      </c>
      <c r="AQ14" s="94">
        <v>42.940771265431763</v>
      </c>
      <c r="AR14" s="94">
        <v>40.315936406332867</v>
      </c>
      <c r="AS14" s="94">
        <v>39.346039266448244</v>
      </c>
      <c r="AT14" s="114"/>
    </row>
    <row r="15" spans="1:47" x14ac:dyDescent="0.2">
      <c r="A15" t="s">
        <v>8</v>
      </c>
      <c r="B15" s="114"/>
      <c r="C15" s="6"/>
      <c r="D15" s="103">
        <v>40.42</v>
      </c>
      <c r="E15" s="103">
        <v>40.42</v>
      </c>
      <c r="F15" s="103">
        <v>40.42</v>
      </c>
      <c r="G15" s="103">
        <v>40.42</v>
      </c>
      <c r="H15" s="103">
        <v>40.42</v>
      </c>
      <c r="I15" s="103">
        <v>40.42</v>
      </c>
      <c r="J15" s="114"/>
      <c r="K15" s="66"/>
      <c r="L15" s="15" t="s">
        <v>8</v>
      </c>
      <c r="M15" s="65">
        <v>57.003422506265657</v>
      </c>
      <c r="N15" s="66">
        <v>57.553455530448915</v>
      </c>
      <c r="O15" s="66">
        <v>58.793154718775355</v>
      </c>
      <c r="P15" s="66">
        <v>59.813152919549431</v>
      </c>
      <c r="Q15" s="66">
        <v>60.839187511541702</v>
      </c>
      <c r="R15" s="66">
        <v>61.900611933039357</v>
      </c>
      <c r="S15" s="114"/>
      <c r="T15" s="66"/>
      <c r="U15" s="15" t="s">
        <v>8</v>
      </c>
      <c r="V15" s="66">
        <v>57.003422506265657</v>
      </c>
      <c r="W15" s="66">
        <v>57.553455530448915</v>
      </c>
      <c r="X15" s="66">
        <v>58.793154718775355</v>
      </c>
      <c r="Y15" s="66">
        <v>59.813152919549431</v>
      </c>
      <c r="Z15" s="66">
        <v>60.839187511541702</v>
      </c>
      <c r="AA15" s="66">
        <v>61.900611933039357</v>
      </c>
      <c r="AB15" s="114"/>
      <c r="AC15" s="66"/>
      <c r="AD15" t="s">
        <v>8</v>
      </c>
      <c r="AE15" s="83">
        <v>81.99627040557985</v>
      </c>
      <c r="AF15" s="83">
        <v>81.99627040557985</v>
      </c>
      <c r="AG15" s="83">
        <v>81.99627040557985</v>
      </c>
      <c r="AH15" s="83">
        <v>81.99627040557985</v>
      </c>
      <c r="AI15" s="83">
        <v>81.99627040557985</v>
      </c>
      <c r="AJ15" s="83">
        <v>81.99627040557985</v>
      </c>
      <c r="AK15" s="114"/>
      <c r="AL15" s="66"/>
      <c r="AM15" t="s">
        <v>8</v>
      </c>
      <c r="AN15" s="94">
        <v>51.049144552450102</v>
      </c>
      <c r="AO15" s="94">
        <v>52.432280868026844</v>
      </c>
      <c r="AP15" s="94">
        <v>54.435442120780536</v>
      </c>
      <c r="AQ15" s="94">
        <v>55.209563055555122</v>
      </c>
      <c r="AR15" s="94">
        <v>51.834775379570829</v>
      </c>
      <c r="AS15" s="94">
        <v>50.587764771147747</v>
      </c>
      <c r="AT15" s="114"/>
    </row>
    <row r="16" spans="1:47" x14ac:dyDescent="0.2">
      <c r="A16" t="s">
        <v>9</v>
      </c>
      <c r="B16" s="114"/>
      <c r="C16" s="6"/>
      <c r="D16" s="103">
        <v>10</v>
      </c>
      <c r="E16" s="103">
        <v>10</v>
      </c>
      <c r="F16" s="103">
        <v>10</v>
      </c>
      <c r="G16" s="103">
        <v>10</v>
      </c>
      <c r="H16" s="103">
        <v>10</v>
      </c>
      <c r="I16" s="103">
        <v>10</v>
      </c>
      <c r="J16" s="114"/>
      <c r="K16" s="66"/>
      <c r="L16" s="15" t="s">
        <v>9</v>
      </c>
      <c r="M16" s="65">
        <v>42.500606773060689</v>
      </c>
      <c r="N16" s="66">
        <v>42.910700347186712</v>
      </c>
      <c r="O16" s="66">
        <v>43.834995159733332</v>
      </c>
      <c r="P16" s="66">
        <v>44.595485329171197</v>
      </c>
      <c r="Q16" s="67">
        <v>45.360476110646253</v>
      </c>
      <c r="R16" s="66">
        <v>46.151852838112688</v>
      </c>
      <c r="S16" s="114"/>
      <c r="T16" s="66"/>
      <c r="U16" s="15" t="s">
        <v>9</v>
      </c>
      <c r="V16" s="66">
        <v>25.263680751879697</v>
      </c>
      <c r="W16" s="67">
        <v>25.507453110011866</v>
      </c>
      <c r="X16" s="66">
        <v>26.056882655558908</v>
      </c>
      <c r="Y16" s="67">
        <v>26.508941633403886</v>
      </c>
      <c r="Z16" s="66">
        <v>26.963675914834596</v>
      </c>
      <c r="AA16" s="67">
        <v>27.434094822120695</v>
      </c>
      <c r="AB16" s="114"/>
      <c r="AC16" s="67"/>
      <c r="AD16" t="s">
        <v>9</v>
      </c>
      <c r="AE16" s="83">
        <v>31.083256905269614</v>
      </c>
      <c r="AF16" s="83">
        <v>31.083256905269614</v>
      </c>
      <c r="AG16" s="83">
        <v>31.083256905269614</v>
      </c>
      <c r="AH16" s="83">
        <v>31.083256905269614</v>
      </c>
      <c r="AI16" s="83">
        <v>31.083256905269614</v>
      </c>
      <c r="AJ16" s="83">
        <v>31.083256905269614</v>
      </c>
      <c r="AK16" s="114"/>
      <c r="AL16" s="67"/>
      <c r="AM16" t="s">
        <v>9</v>
      </c>
      <c r="AN16" s="94">
        <v>11.344254344988911</v>
      </c>
      <c r="AO16" s="94">
        <v>11.651617970672632</v>
      </c>
      <c r="AP16" s="94">
        <v>12.096764915729008</v>
      </c>
      <c r="AQ16" s="94">
        <v>12.268791790123361</v>
      </c>
      <c r="AR16" s="94">
        <v>11.518838973237962</v>
      </c>
      <c r="AS16" s="94">
        <v>11.241725504699499</v>
      </c>
      <c r="AT16" s="114"/>
    </row>
    <row r="17" spans="1:46" x14ac:dyDescent="0.2">
      <c r="A17" t="s">
        <v>10</v>
      </c>
      <c r="B17" s="114"/>
      <c r="C17" s="6"/>
      <c r="D17" s="107">
        <v>8</v>
      </c>
      <c r="E17" s="107">
        <v>8</v>
      </c>
      <c r="F17" s="107">
        <v>8</v>
      </c>
      <c r="G17" s="107">
        <v>8</v>
      </c>
      <c r="H17" s="107">
        <v>8</v>
      </c>
      <c r="I17" s="107">
        <v>8</v>
      </c>
      <c r="J17" s="114"/>
      <c r="K17" s="81"/>
      <c r="L17" s="15" t="s">
        <v>10</v>
      </c>
      <c r="M17" s="80">
        <v>8</v>
      </c>
      <c r="N17" s="81">
        <v>8</v>
      </c>
      <c r="O17" s="81">
        <v>8</v>
      </c>
      <c r="P17" s="81">
        <v>8</v>
      </c>
      <c r="Q17" s="81">
        <v>8</v>
      </c>
      <c r="R17" s="81">
        <v>8</v>
      </c>
      <c r="S17" s="114"/>
      <c r="T17" s="81"/>
      <c r="U17" s="15" t="s">
        <v>10</v>
      </c>
      <c r="V17" s="68">
        <v>8</v>
      </c>
      <c r="W17" s="68">
        <v>8</v>
      </c>
      <c r="X17" s="68">
        <v>8</v>
      </c>
      <c r="Y17" s="68">
        <v>8</v>
      </c>
      <c r="Z17" s="68">
        <v>8</v>
      </c>
      <c r="AA17" s="68">
        <v>8</v>
      </c>
      <c r="AB17" s="114"/>
      <c r="AC17" s="68"/>
      <c r="AD17" t="s">
        <v>10</v>
      </c>
      <c r="AE17" s="84">
        <v>8</v>
      </c>
      <c r="AF17" s="84">
        <v>8</v>
      </c>
      <c r="AG17" s="84">
        <v>8</v>
      </c>
      <c r="AH17" s="84">
        <v>8</v>
      </c>
      <c r="AI17" s="84">
        <v>8</v>
      </c>
      <c r="AJ17" s="84">
        <v>8</v>
      </c>
      <c r="AK17" s="114"/>
      <c r="AL17" s="68"/>
      <c r="AM17" t="s">
        <v>10</v>
      </c>
      <c r="AN17" s="94">
        <v>8</v>
      </c>
      <c r="AO17" s="94">
        <v>8</v>
      </c>
      <c r="AP17" s="94">
        <v>8</v>
      </c>
      <c r="AQ17" s="94">
        <v>8</v>
      </c>
      <c r="AR17" s="94">
        <v>8</v>
      </c>
      <c r="AS17" s="94">
        <v>8</v>
      </c>
      <c r="AT17" s="114"/>
    </row>
    <row r="18" spans="1:46" x14ac:dyDescent="0.2">
      <c r="A18" t="s">
        <v>11</v>
      </c>
      <c r="B18" s="114"/>
      <c r="C18" s="6"/>
      <c r="D18" s="106">
        <v>0.25</v>
      </c>
      <c r="E18" s="106">
        <v>0.25</v>
      </c>
      <c r="F18" s="106">
        <v>0.25</v>
      </c>
      <c r="G18" s="106">
        <v>0.25</v>
      </c>
      <c r="H18" s="106">
        <v>0.25</v>
      </c>
      <c r="I18" s="106">
        <v>0.25</v>
      </c>
      <c r="J18" s="114"/>
      <c r="K18" s="79"/>
      <c r="L18" s="15" t="s">
        <v>11</v>
      </c>
      <c r="M18" s="78">
        <v>0.24358336000000042</v>
      </c>
      <c r="N18" s="79">
        <v>0.24358336000000042</v>
      </c>
      <c r="O18" s="79">
        <v>0.24358336000000042</v>
      </c>
      <c r="P18" s="79">
        <v>0.24358336000000042</v>
      </c>
      <c r="Q18" s="79">
        <v>0.24358336000000042</v>
      </c>
      <c r="R18" s="79">
        <v>0.24358336000000042</v>
      </c>
      <c r="S18" s="114"/>
      <c r="T18" s="79"/>
      <c r="U18" s="15" t="s">
        <v>11</v>
      </c>
      <c r="V18" s="64">
        <v>0.23742230000000025</v>
      </c>
      <c r="W18" s="64">
        <v>0.23742230000000025</v>
      </c>
      <c r="X18" s="64">
        <v>0.23742230000000025</v>
      </c>
      <c r="Y18" s="64">
        <v>0.23742230000000025</v>
      </c>
      <c r="Z18" s="64">
        <v>0.23742230000000025</v>
      </c>
      <c r="AA18" s="64">
        <v>0.23742230000000025</v>
      </c>
      <c r="AB18" s="114"/>
      <c r="AC18" s="64"/>
      <c r="AD18" t="s">
        <v>11</v>
      </c>
      <c r="AE18" s="63">
        <v>0.25</v>
      </c>
      <c r="AF18" s="63">
        <v>0.25</v>
      </c>
      <c r="AG18" s="63">
        <v>0.25</v>
      </c>
      <c r="AH18" s="63">
        <v>0.25</v>
      </c>
      <c r="AI18" s="63">
        <v>0.25</v>
      </c>
      <c r="AJ18" s="63">
        <v>0.25</v>
      </c>
      <c r="AK18" s="114"/>
      <c r="AL18" s="64"/>
      <c r="AM18" t="s">
        <v>11</v>
      </c>
      <c r="AN18" s="93">
        <v>0.25</v>
      </c>
      <c r="AO18" s="93">
        <v>0.25</v>
      </c>
      <c r="AP18" s="93">
        <v>0.25</v>
      </c>
      <c r="AQ18" s="93">
        <v>0.25</v>
      </c>
      <c r="AR18" s="93">
        <v>0.25</v>
      </c>
      <c r="AS18" s="93">
        <v>0.25</v>
      </c>
      <c r="AT18" s="114"/>
    </row>
    <row r="19" spans="1:46" x14ac:dyDescent="0.2">
      <c r="B19" s="114"/>
      <c r="C19" s="6"/>
      <c r="D19" s="98"/>
      <c r="E19" s="98"/>
      <c r="F19" s="98"/>
      <c r="G19" s="98"/>
      <c r="H19" s="98"/>
      <c r="I19" s="98"/>
      <c r="J19" s="114"/>
      <c r="K19" s="18"/>
      <c r="N19" s="15"/>
      <c r="O19" s="15"/>
      <c r="P19" s="17"/>
      <c r="Q19" s="15"/>
      <c r="R19" s="18"/>
      <c r="S19" s="114"/>
      <c r="T19" s="18"/>
      <c r="U19" s="15"/>
      <c r="V19" s="18"/>
      <c r="W19" s="15"/>
      <c r="X19" s="18"/>
      <c r="Y19" s="15"/>
      <c r="Z19" s="18"/>
      <c r="AA19" s="15"/>
      <c r="AB19" s="114"/>
      <c r="AC19" s="15"/>
      <c r="AD19" s="15"/>
      <c r="AK19" s="114"/>
      <c r="AL19" s="15"/>
      <c r="AT19" s="114"/>
    </row>
    <row r="20" spans="1:46" x14ac:dyDescent="0.2">
      <c r="B20" s="114"/>
      <c r="C20" s="6"/>
      <c r="D20" s="98"/>
      <c r="E20" s="98"/>
      <c r="F20" s="98"/>
      <c r="G20" s="98"/>
      <c r="H20" s="98"/>
      <c r="I20" s="98"/>
      <c r="J20" s="114"/>
      <c r="K20" s="20"/>
      <c r="N20" s="15"/>
      <c r="O20" s="15"/>
      <c r="P20" s="20"/>
      <c r="Q20" s="21"/>
      <c r="R20" s="20"/>
      <c r="S20" s="114"/>
      <c r="T20" s="20"/>
      <c r="U20" s="21"/>
      <c r="V20" s="20"/>
      <c r="W20" s="20"/>
      <c r="X20" s="20"/>
      <c r="Y20" s="20"/>
      <c r="Z20" s="20"/>
      <c r="AA20" s="20"/>
      <c r="AB20" s="114"/>
      <c r="AC20" s="20"/>
      <c r="AD20" s="15"/>
      <c r="AK20" s="114"/>
      <c r="AL20" s="20"/>
      <c r="AT20" s="114"/>
    </row>
    <row r="21" spans="1:46" x14ac:dyDescent="0.2">
      <c r="B21" s="114"/>
      <c r="C21" s="6"/>
      <c r="D21" s="98"/>
      <c r="E21" s="98"/>
      <c r="F21" s="98"/>
      <c r="G21" s="98"/>
      <c r="H21" s="98"/>
      <c r="I21" s="98"/>
      <c r="J21" s="114"/>
      <c r="K21" s="22"/>
      <c r="N21" s="15"/>
      <c r="O21" s="15"/>
      <c r="P21" s="22"/>
      <c r="Q21" s="20"/>
      <c r="R21" s="22"/>
      <c r="S21" s="114"/>
      <c r="T21" s="22"/>
      <c r="U21" s="20"/>
      <c r="V21" s="22"/>
      <c r="X21" s="22"/>
      <c r="Y21" s="22"/>
      <c r="Z21" s="22"/>
      <c r="AA21" s="22"/>
      <c r="AB21" s="114"/>
      <c r="AC21" s="22"/>
      <c r="AD21" s="15"/>
      <c r="AK21" s="114"/>
      <c r="AL21" s="22"/>
      <c r="AT21" s="114"/>
    </row>
    <row r="22" spans="1:46" x14ac:dyDescent="0.2">
      <c r="A22" s="85" t="s">
        <v>12</v>
      </c>
      <c r="B22" s="116"/>
      <c r="C22" s="85"/>
      <c r="D22" s="99"/>
      <c r="E22" s="99"/>
      <c r="F22" s="99"/>
      <c r="G22" s="99"/>
      <c r="H22" s="99"/>
      <c r="I22" s="99"/>
      <c r="J22" s="116"/>
      <c r="K22" s="88"/>
      <c r="L22" s="86"/>
      <c r="M22" s="86"/>
      <c r="N22" s="87"/>
      <c r="O22" s="87"/>
      <c r="P22" s="88"/>
      <c r="Q22" s="86"/>
      <c r="R22" s="88"/>
      <c r="S22" s="116"/>
      <c r="T22" s="88"/>
      <c r="U22" s="87"/>
      <c r="V22" s="88"/>
      <c r="W22" s="87"/>
      <c r="X22" s="88"/>
      <c r="Y22" s="87"/>
      <c r="Z22" s="88"/>
      <c r="AA22" s="87"/>
      <c r="AB22" s="116"/>
      <c r="AC22" s="87"/>
      <c r="AD22" s="87"/>
      <c r="AE22" s="86"/>
      <c r="AF22" s="86"/>
      <c r="AG22" s="86"/>
      <c r="AH22" s="86"/>
      <c r="AI22" s="86"/>
      <c r="AJ22" s="86"/>
      <c r="AK22" s="116"/>
      <c r="AL22" s="87"/>
      <c r="AM22" s="86"/>
      <c r="AN22" s="86"/>
      <c r="AO22" s="86"/>
      <c r="AP22" s="86"/>
      <c r="AQ22" s="86"/>
      <c r="AR22" s="86"/>
      <c r="AS22" s="86"/>
      <c r="AT22" s="116"/>
    </row>
    <row r="23" spans="1:46" x14ac:dyDescent="0.2">
      <c r="B23" s="114"/>
      <c r="C23" s="6"/>
      <c r="D23" s="98"/>
      <c r="E23" s="98"/>
      <c r="F23" s="98"/>
      <c r="G23" s="98"/>
      <c r="H23" s="98"/>
      <c r="I23" s="98"/>
      <c r="J23" s="114"/>
      <c r="K23" s="18"/>
      <c r="N23" s="15"/>
      <c r="O23" s="15"/>
      <c r="P23" s="17"/>
      <c r="Q23" s="15"/>
      <c r="R23" s="18"/>
      <c r="S23" s="114"/>
      <c r="T23" s="18"/>
      <c r="U23" s="15"/>
      <c r="V23" s="18"/>
      <c r="W23" s="15"/>
      <c r="X23" s="18"/>
      <c r="Y23" s="15"/>
      <c r="Z23" s="18"/>
      <c r="AA23" s="15"/>
      <c r="AB23" s="114"/>
      <c r="AC23" s="15"/>
      <c r="AD23" s="15"/>
      <c r="AK23" s="114"/>
      <c r="AL23" s="15"/>
      <c r="AT23" s="114"/>
    </row>
    <row r="24" spans="1:46" x14ac:dyDescent="0.2">
      <c r="A24" t="s">
        <v>13</v>
      </c>
      <c r="B24" s="114"/>
      <c r="C24" s="23"/>
      <c r="D24" s="100">
        <v>20</v>
      </c>
      <c r="E24" s="100">
        <f>D24</f>
        <v>20</v>
      </c>
      <c r="F24" s="100">
        <f>E24</f>
        <v>20</v>
      </c>
      <c r="G24" s="100">
        <f>F24</f>
        <v>20</v>
      </c>
      <c r="H24" s="100">
        <f>G24</f>
        <v>20</v>
      </c>
      <c r="I24" s="100">
        <f>H24</f>
        <v>20</v>
      </c>
      <c r="J24" s="114"/>
      <c r="K24" s="69"/>
      <c r="L24" s="15" t="s">
        <v>13</v>
      </c>
      <c r="M24">
        <v>20</v>
      </c>
      <c r="N24" s="69">
        <v>20</v>
      </c>
      <c r="O24" s="69">
        <v>20</v>
      </c>
      <c r="P24" s="69">
        <v>20</v>
      </c>
      <c r="Q24" s="69">
        <v>20</v>
      </c>
      <c r="R24" s="69">
        <v>20</v>
      </c>
      <c r="S24" s="114"/>
      <c r="T24" s="69"/>
      <c r="U24" s="15" t="s">
        <v>13</v>
      </c>
      <c r="V24" s="15">
        <v>20</v>
      </c>
      <c r="W24" s="69">
        <v>20</v>
      </c>
      <c r="X24" s="69">
        <v>20</v>
      </c>
      <c r="Y24" s="69">
        <v>20</v>
      </c>
      <c r="Z24" s="69">
        <v>20</v>
      </c>
      <c r="AA24" s="69">
        <v>20</v>
      </c>
      <c r="AB24" s="114"/>
      <c r="AC24" s="69"/>
      <c r="AD24" t="s">
        <v>13</v>
      </c>
      <c r="AE24">
        <v>20</v>
      </c>
      <c r="AF24">
        <v>20</v>
      </c>
      <c r="AG24">
        <v>20</v>
      </c>
      <c r="AH24">
        <v>20</v>
      </c>
      <c r="AI24">
        <v>20</v>
      </c>
      <c r="AJ24">
        <v>20</v>
      </c>
      <c r="AK24" s="114"/>
      <c r="AL24" s="69"/>
      <c r="AN24">
        <v>20</v>
      </c>
      <c r="AO24">
        <v>20</v>
      </c>
      <c r="AP24">
        <v>20</v>
      </c>
      <c r="AQ24">
        <v>20</v>
      </c>
      <c r="AR24">
        <v>20</v>
      </c>
      <c r="AS24">
        <v>20</v>
      </c>
      <c r="AT24" s="114"/>
    </row>
    <row r="25" spans="1:46" x14ac:dyDescent="0.2">
      <c r="A25" t="s">
        <v>14</v>
      </c>
      <c r="B25" s="114"/>
      <c r="C25" s="23"/>
      <c r="D25" s="100">
        <v>4</v>
      </c>
      <c r="E25" s="100">
        <v>4</v>
      </c>
      <c r="F25" s="100">
        <v>4</v>
      </c>
      <c r="G25" s="100">
        <v>4</v>
      </c>
      <c r="H25" s="100">
        <v>4</v>
      </c>
      <c r="I25" s="100">
        <v>4</v>
      </c>
      <c r="J25" s="114"/>
      <c r="K25" s="44"/>
      <c r="L25" s="15" t="s">
        <v>14</v>
      </c>
      <c r="M25">
        <v>4</v>
      </c>
      <c r="N25" s="69">
        <v>4</v>
      </c>
      <c r="O25" s="44">
        <v>4</v>
      </c>
      <c r="P25" s="44">
        <v>4</v>
      </c>
      <c r="Q25" s="44">
        <v>4</v>
      </c>
      <c r="R25" s="44">
        <v>4</v>
      </c>
      <c r="S25" s="114"/>
      <c r="T25" s="44"/>
      <c r="U25" s="15" t="s">
        <v>14</v>
      </c>
      <c r="V25">
        <v>4</v>
      </c>
      <c r="W25" s="44">
        <v>4</v>
      </c>
      <c r="X25" s="44">
        <v>4</v>
      </c>
      <c r="Y25" s="44">
        <v>4</v>
      </c>
      <c r="Z25" s="44">
        <v>4</v>
      </c>
      <c r="AA25" s="69">
        <v>4</v>
      </c>
      <c r="AB25" s="114"/>
      <c r="AC25" s="69"/>
      <c r="AD25" t="s">
        <v>14</v>
      </c>
      <c r="AE25">
        <v>4</v>
      </c>
      <c r="AF25">
        <v>4</v>
      </c>
      <c r="AG25">
        <v>4</v>
      </c>
      <c r="AH25">
        <v>4</v>
      </c>
      <c r="AI25">
        <v>4</v>
      </c>
      <c r="AJ25">
        <v>4</v>
      </c>
      <c r="AK25" s="114"/>
      <c r="AL25" s="69"/>
      <c r="AM25" t="s">
        <v>82</v>
      </c>
      <c r="AN25" s="95">
        <v>4</v>
      </c>
      <c r="AO25" s="94">
        <v>4</v>
      </c>
      <c r="AP25" s="94">
        <v>4</v>
      </c>
      <c r="AQ25" s="94">
        <v>4</v>
      </c>
      <c r="AR25" s="94">
        <v>4</v>
      </c>
      <c r="AS25" s="94">
        <v>4</v>
      </c>
      <c r="AT25" s="114"/>
    </row>
    <row r="26" spans="1:46" x14ac:dyDescent="0.2">
      <c r="A26" t="s">
        <v>15</v>
      </c>
      <c r="B26" s="114"/>
      <c r="C26" s="23"/>
      <c r="D26" s="100">
        <v>8</v>
      </c>
      <c r="E26" s="100">
        <v>8</v>
      </c>
      <c r="F26" s="100">
        <v>8</v>
      </c>
      <c r="G26" s="100">
        <v>8</v>
      </c>
      <c r="H26" s="100">
        <v>8</v>
      </c>
      <c r="I26" s="100">
        <v>8</v>
      </c>
      <c r="J26" s="114"/>
      <c r="K26" s="69"/>
      <c r="L26" s="15" t="s">
        <v>15</v>
      </c>
      <c r="M26">
        <v>8</v>
      </c>
      <c r="N26" s="69">
        <v>8</v>
      </c>
      <c r="O26" s="69">
        <v>8</v>
      </c>
      <c r="P26" s="69">
        <v>8</v>
      </c>
      <c r="Q26" s="69">
        <v>8</v>
      </c>
      <c r="R26" s="69">
        <v>8</v>
      </c>
      <c r="S26" s="114"/>
      <c r="T26" s="69"/>
      <c r="U26" s="15" t="s">
        <v>15</v>
      </c>
      <c r="V26" s="15">
        <v>8</v>
      </c>
      <c r="W26" s="69">
        <v>8</v>
      </c>
      <c r="X26" s="69">
        <v>8</v>
      </c>
      <c r="Y26" s="69">
        <v>8</v>
      </c>
      <c r="Z26" s="69">
        <v>8</v>
      </c>
      <c r="AA26" s="69">
        <v>8</v>
      </c>
      <c r="AB26" s="114"/>
      <c r="AC26" s="69"/>
      <c r="AD26" t="s">
        <v>15</v>
      </c>
      <c r="AE26">
        <v>8</v>
      </c>
      <c r="AF26">
        <v>8</v>
      </c>
      <c r="AG26">
        <v>8</v>
      </c>
      <c r="AH26">
        <v>8</v>
      </c>
      <c r="AI26">
        <v>8</v>
      </c>
      <c r="AJ26">
        <v>8</v>
      </c>
      <c r="AK26" s="114"/>
      <c r="AL26" s="69"/>
      <c r="AM26" t="s">
        <v>83</v>
      </c>
      <c r="AN26" s="95">
        <v>8</v>
      </c>
      <c r="AO26" s="94">
        <v>8</v>
      </c>
      <c r="AP26" s="94">
        <v>8</v>
      </c>
      <c r="AQ26" s="94">
        <v>8</v>
      </c>
      <c r="AR26" s="94">
        <v>8</v>
      </c>
      <c r="AS26" s="94">
        <v>8</v>
      </c>
      <c r="AT26" s="114"/>
    </row>
    <row r="27" spans="1:46" x14ac:dyDescent="0.2">
      <c r="A27" t="s">
        <v>16</v>
      </c>
      <c r="B27" s="114"/>
      <c r="C27" s="6"/>
      <c r="D27" s="106">
        <v>0.19600000000000001</v>
      </c>
      <c r="E27" s="106">
        <v>0.19600000000000001</v>
      </c>
      <c r="F27" s="106">
        <v>0.19600000000000001</v>
      </c>
      <c r="G27" s="106">
        <v>0.19600000000000001</v>
      </c>
      <c r="H27" s="106">
        <v>0.19600000000000001</v>
      </c>
      <c r="I27" s="106">
        <v>0.19600000000000001</v>
      </c>
      <c r="J27" s="114"/>
      <c r="K27" s="64"/>
      <c r="L27" s="15" t="s">
        <v>16</v>
      </c>
      <c r="M27" s="63">
        <v>0.15</v>
      </c>
      <c r="N27" s="64">
        <v>0.1554544767364745</v>
      </c>
      <c r="O27" s="64">
        <v>0.1554544767364745</v>
      </c>
      <c r="P27" s="64">
        <v>0.1554544767364745</v>
      </c>
      <c r="Q27" s="64">
        <v>0.1554544767364745</v>
      </c>
      <c r="R27" s="64">
        <v>0.1554544767364745</v>
      </c>
      <c r="S27" s="114"/>
      <c r="T27" s="64"/>
      <c r="U27" s="15" t="s">
        <v>16</v>
      </c>
      <c r="V27" s="64">
        <v>0.15</v>
      </c>
      <c r="W27" s="64">
        <v>0.23132699382649249</v>
      </c>
      <c r="X27" s="64">
        <v>0.23132699382649249</v>
      </c>
      <c r="Y27" s="64">
        <v>0.23132699382649249</v>
      </c>
      <c r="Z27" s="64">
        <v>0.23132699382649249</v>
      </c>
      <c r="AA27" s="64">
        <v>0.23132699382649249</v>
      </c>
      <c r="AB27" s="114"/>
      <c r="AC27" s="64"/>
      <c r="AD27" t="s">
        <v>16</v>
      </c>
      <c r="AE27" s="63">
        <v>0.107</v>
      </c>
      <c r="AF27" s="63">
        <v>0.107</v>
      </c>
      <c r="AG27" s="63">
        <v>0.107</v>
      </c>
      <c r="AH27" s="63">
        <v>0.107</v>
      </c>
      <c r="AI27" s="63">
        <v>0.107</v>
      </c>
      <c r="AJ27" s="63">
        <v>0.107</v>
      </c>
      <c r="AK27" s="114"/>
      <c r="AL27" s="64"/>
      <c r="AM27" t="s">
        <v>16</v>
      </c>
      <c r="AN27" s="93">
        <v>0.25600000000000001</v>
      </c>
      <c r="AO27" s="93">
        <v>0.25600000000000001</v>
      </c>
      <c r="AP27" s="93">
        <v>0.25600000000000001</v>
      </c>
      <c r="AQ27" s="93">
        <v>0.25600000000000001</v>
      </c>
      <c r="AR27" s="93">
        <v>0.25600000000000001</v>
      </c>
      <c r="AS27" s="93">
        <v>0.25600000000000001</v>
      </c>
      <c r="AT27" s="114"/>
    </row>
    <row r="28" spans="1:46" x14ac:dyDescent="0.2">
      <c r="A28" t="s">
        <v>17</v>
      </c>
      <c r="B28" s="114"/>
      <c r="C28" s="6"/>
      <c r="D28" s="103">
        <v>4.9327762599929281</v>
      </c>
      <c r="E28" s="103">
        <f t="shared" ref="E28:I32" si="1">D28</f>
        <v>4.9327762599929281</v>
      </c>
      <c r="F28" s="103">
        <f t="shared" si="1"/>
        <v>4.9327762599929281</v>
      </c>
      <c r="G28" s="103">
        <f t="shared" si="1"/>
        <v>4.9327762599929281</v>
      </c>
      <c r="H28" s="103">
        <f t="shared" si="1"/>
        <v>4.9327762599929281</v>
      </c>
      <c r="I28" s="103">
        <f t="shared" si="1"/>
        <v>4.9327762599929281</v>
      </c>
      <c r="J28" s="114"/>
      <c r="K28" s="66"/>
      <c r="L28" s="15" t="s">
        <v>17</v>
      </c>
      <c r="M28" s="70">
        <v>5.7113799058629979</v>
      </c>
      <c r="N28" s="66">
        <v>5.7113799058629979</v>
      </c>
      <c r="O28" s="66">
        <v>5.7113799058629979</v>
      </c>
      <c r="P28" s="66">
        <v>5.7113799058629979</v>
      </c>
      <c r="Q28" s="66">
        <v>5.7113799058629979</v>
      </c>
      <c r="R28" s="66">
        <v>5.7113799058629979</v>
      </c>
      <c r="S28" s="114"/>
      <c r="T28" s="66"/>
      <c r="U28" s="15" t="s">
        <v>17</v>
      </c>
      <c r="V28" s="82">
        <v>5.694427665921892</v>
      </c>
      <c r="W28" s="66">
        <v>5.694427665921892</v>
      </c>
      <c r="X28" s="66">
        <v>5.694427665921892</v>
      </c>
      <c r="Y28" s="66">
        <v>5.694427665921892</v>
      </c>
      <c r="Z28" s="66">
        <v>5.694427665921892</v>
      </c>
      <c r="AA28" s="66">
        <v>5.694427665921892</v>
      </c>
      <c r="AB28" s="114"/>
      <c r="AC28" s="66"/>
      <c r="AD28" t="s">
        <v>17</v>
      </c>
      <c r="AE28" s="83">
        <v>5.57</v>
      </c>
      <c r="AF28" s="83">
        <v>5.57</v>
      </c>
      <c r="AG28" s="83">
        <v>5.57</v>
      </c>
      <c r="AH28" s="83">
        <v>5.57</v>
      </c>
      <c r="AI28" s="83">
        <v>5.57</v>
      </c>
      <c r="AJ28" s="83">
        <v>5.57</v>
      </c>
      <c r="AK28" s="114"/>
      <c r="AL28" s="66"/>
      <c r="AM28" t="s">
        <v>17</v>
      </c>
      <c r="AN28" s="94">
        <v>5.5431709824255915</v>
      </c>
      <c r="AO28" s="94">
        <v>5.6933588289891448</v>
      </c>
      <c r="AP28" s="94">
        <v>5.9108720787552596</v>
      </c>
      <c r="AQ28" s="94">
        <v>5.9949299947135151</v>
      </c>
      <c r="AR28" s="94">
        <v>5.6284786999588459</v>
      </c>
      <c r="AS28" s="94">
        <v>5.4930720622964726</v>
      </c>
      <c r="AT28" s="114"/>
    </row>
    <row r="29" spans="1:46" x14ac:dyDescent="0.2">
      <c r="A29" t="s">
        <v>18</v>
      </c>
      <c r="B29" s="114"/>
      <c r="C29" s="6"/>
      <c r="D29" s="103">
        <v>19.914599999314994</v>
      </c>
      <c r="E29" s="103">
        <f t="shared" si="1"/>
        <v>19.914599999314994</v>
      </c>
      <c r="F29" s="103">
        <f t="shared" si="1"/>
        <v>19.914599999314994</v>
      </c>
      <c r="G29" s="103">
        <f t="shared" si="1"/>
        <v>19.914599999314994</v>
      </c>
      <c r="H29" s="103">
        <f t="shared" si="1"/>
        <v>19.914599999314994</v>
      </c>
      <c r="I29" s="103">
        <f t="shared" si="1"/>
        <v>19.914599999314994</v>
      </c>
      <c r="J29" s="114"/>
      <c r="K29" s="66"/>
      <c r="L29" s="15" t="s">
        <v>18</v>
      </c>
      <c r="M29" s="70">
        <v>23.057977956930479</v>
      </c>
      <c r="N29" s="66">
        <v>23.057977956930479</v>
      </c>
      <c r="O29" s="66">
        <v>23.057977956930479</v>
      </c>
      <c r="P29" s="66">
        <v>23.057977956930479</v>
      </c>
      <c r="Q29" s="66">
        <v>23.057977956930479</v>
      </c>
      <c r="R29" s="66">
        <v>23.057977956930479</v>
      </c>
      <c r="S29" s="114"/>
      <c r="T29" s="66"/>
      <c r="U29" s="15" t="s">
        <v>18</v>
      </c>
      <c r="V29" s="82">
        <v>22.989538388678096</v>
      </c>
      <c r="W29" s="66">
        <v>22.989538388678096</v>
      </c>
      <c r="X29" s="66">
        <v>22.989538388678096</v>
      </c>
      <c r="Y29" s="66">
        <v>22.989538388678096</v>
      </c>
      <c r="Z29" s="66">
        <v>22.989538388678096</v>
      </c>
      <c r="AA29" s="66">
        <v>22.989538388678096</v>
      </c>
      <c r="AB29" s="114"/>
      <c r="AC29" s="66"/>
      <c r="AD29" t="s">
        <v>18</v>
      </c>
      <c r="AE29" s="83">
        <v>22.486713738386623</v>
      </c>
      <c r="AF29" s="83">
        <v>22.486713738386623</v>
      </c>
      <c r="AG29" s="83">
        <v>22.486713738386623</v>
      </c>
      <c r="AH29" s="83">
        <v>22.486713738386623</v>
      </c>
      <c r="AI29" s="83">
        <v>22.486713738386623</v>
      </c>
      <c r="AJ29" s="83">
        <v>22.486713738386623</v>
      </c>
      <c r="AK29" s="114"/>
      <c r="AL29" s="66"/>
      <c r="AM29" t="s">
        <v>18</v>
      </c>
      <c r="AN29" s="94">
        <v>22.378885038457739</v>
      </c>
      <c r="AO29" s="94">
        <v>22.98522328114867</v>
      </c>
      <c r="AP29" s="94">
        <v>23.863367582720837</v>
      </c>
      <c r="AQ29" s="94">
        <v>24.202726127453836</v>
      </c>
      <c r="AR29" s="94">
        <v>22.723289281015404</v>
      </c>
      <c r="AS29" s="94">
        <v>22.176625721962719</v>
      </c>
      <c r="AT29" s="114"/>
    </row>
    <row r="30" spans="1:46" x14ac:dyDescent="0.2">
      <c r="A30" t="s">
        <v>19</v>
      </c>
      <c r="B30" s="114"/>
      <c r="C30" s="6"/>
      <c r="D30" s="103">
        <v>171.13603414045488</v>
      </c>
      <c r="E30" s="103">
        <f t="shared" si="1"/>
        <v>171.13603414045488</v>
      </c>
      <c r="F30" s="103">
        <f t="shared" si="1"/>
        <v>171.13603414045488</v>
      </c>
      <c r="G30" s="103">
        <f t="shared" si="1"/>
        <v>171.13603414045488</v>
      </c>
      <c r="H30" s="103">
        <f t="shared" si="1"/>
        <v>171.13603414045488</v>
      </c>
      <c r="I30" s="103">
        <f t="shared" si="1"/>
        <v>171.13603414045488</v>
      </c>
      <c r="J30" s="114"/>
      <c r="K30" s="66"/>
      <c r="L30" s="15" t="s">
        <v>19</v>
      </c>
      <c r="M30" s="70">
        <v>198.14863984126438</v>
      </c>
      <c r="N30" s="66">
        <v>198.14863984126438</v>
      </c>
      <c r="O30" s="66">
        <v>198.14863984126438</v>
      </c>
      <c r="P30" s="66">
        <v>198.14863984126438</v>
      </c>
      <c r="Q30" s="66">
        <v>198.14863984126438</v>
      </c>
      <c r="R30" s="66">
        <v>198.14863984126438</v>
      </c>
      <c r="S30" s="114"/>
      <c r="T30" s="66"/>
      <c r="U30" s="15" t="s">
        <v>19</v>
      </c>
      <c r="V30" s="82">
        <v>197.56050468969713</v>
      </c>
      <c r="W30" s="66">
        <v>197.56050468969713</v>
      </c>
      <c r="X30" s="66">
        <v>197.56050468969713</v>
      </c>
      <c r="Y30" s="66">
        <v>197.56050468969713</v>
      </c>
      <c r="Z30" s="66">
        <v>197.56050468969713</v>
      </c>
      <c r="AA30" s="66">
        <v>197.56050468969713</v>
      </c>
      <c r="AB30" s="114"/>
      <c r="AC30" s="66"/>
      <c r="AD30" t="s">
        <v>19</v>
      </c>
      <c r="AE30" s="83">
        <v>193.24</v>
      </c>
      <c r="AF30" s="83">
        <v>193.24</v>
      </c>
      <c r="AG30" s="83">
        <v>193.24</v>
      </c>
      <c r="AH30" s="83">
        <v>193.24</v>
      </c>
      <c r="AI30" s="83">
        <v>193.24</v>
      </c>
      <c r="AJ30" s="83">
        <v>193.24</v>
      </c>
      <c r="AK30" s="114"/>
      <c r="AL30" s="66"/>
      <c r="AM30" t="s">
        <v>19</v>
      </c>
      <c r="AN30" s="94">
        <v>192.31285760691003</v>
      </c>
      <c r="AO30" s="94">
        <v>197.52342283068498</v>
      </c>
      <c r="AP30" s="94">
        <v>205.06975231655315</v>
      </c>
      <c r="AQ30" s="94">
        <v>207.9860285912099</v>
      </c>
      <c r="AR30" s="94">
        <v>195.27249406531212</v>
      </c>
      <c r="AS30" s="94">
        <v>190.57474299280244</v>
      </c>
      <c r="AT30" s="114"/>
    </row>
    <row r="31" spans="1:46" x14ac:dyDescent="0.2">
      <c r="A31" t="s">
        <v>20</v>
      </c>
      <c r="B31" s="114"/>
      <c r="C31" s="6"/>
      <c r="D31" s="103">
        <v>1.0793821137840105</v>
      </c>
      <c r="E31" s="103">
        <f t="shared" si="1"/>
        <v>1.0793821137840105</v>
      </c>
      <c r="F31" s="103">
        <f t="shared" si="1"/>
        <v>1.0793821137840105</v>
      </c>
      <c r="G31" s="103">
        <f t="shared" si="1"/>
        <v>1.0793821137840105</v>
      </c>
      <c r="H31" s="103">
        <f t="shared" si="1"/>
        <v>1.0793821137840105</v>
      </c>
      <c r="I31" s="103">
        <f t="shared" si="1"/>
        <v>1.0793821137840105</v>
      </c>
      <c r="J31" s="114"/>
      <c r="K31" s="66"/>
      <c r="L31" s="15" t="s">
        <v>20</v>
      </c>
      <c r="M31" s="70">
        <v>1.2497549028146602</v>
      </c>
      <c r="N31" s="65">
        <v>1.2497549028146602</v>
      </c>
      <c r="O31" s="66">
        <v>1.2497549028146602</v>
      </c>
      <c r="P31" s="66">
        <v>1.2497549028146602</v>
      </c>
      <c r="Q31" s="66">
        <v>1.2497549028146602</v>
      </c>
      <c r="R31" s="66">
        <v>1.2497549028146602</v>
      </c>
      <c r="S31" s="114"/>
      <c r="T31" s="66"/>
      <c r="U31" s="15" t="s">
        <v>20</v>
      </c>
      <c r="V31" s="82">
        <v>1.246045441120764</v>
      </c>
      <c r="W31" s="66">
        <v>1.246045441120764</v>
      </c>
      <c r="X31" s="66">
        <v>1.246045441120764</v>
      </c>
      <c r="Y31" s="66">
        <v>1.246045441120764</v>
      </c>
      <c r="Z31" s="66">
        <v>1.246045441120764</v>
      </c>
      <c r="AA31" s="66">
        <v>1.246045441120764</v>
      </c>
      <c r="AB31" s="114"/>
      <c r="AC31" s="66"/>
      <c r="AD31" t="s">
        <v>20</v>
      </c>
      <c r="AE31" s="83">
        <v>1.2187920725412804</v>
      </c>
      <c r="AF31" s="83">
        <v>1.2187920725412804</v>
      </c>
      <c r="AG31" s="83">
        <v>1.2187920725412804</v>
      </c>
      <c r="AH31" s="83">
        <v>1.2187920725412804</v>
      </c>
      <c r="AI31" s="83">
        <v>1.2187920725412804</v>
      </c>
      <c r="AJ31" s="83">
        <v>1.2187920725412804</v>
      </c>
      <c r="AK31" s="114"/>
      <c r="AL31" s="66"/>
      <c r="AM31" t="s">
        <v>20</v>
      </c>
      <c r="AN31" s="94">
        <v>1.2129476985614012</v>
      </c>
      <c r="AO31" s="94">
        <v>1.2458115599538637</v>
      </c>
      <c r="AP31" s="94">
        <v>1.2934074570580465</v>
      </c>
      <c r="AQ31" s="94">
        <v>1.3118008741167457</v>
      </c>
      <c r="AR31" s="94">
        <v>1.231614595176993</v>
      </c>
      <c r="AS31" s="94">
        <v>1.2019851339817254</v>
      </c>
      <c r="AT31" s="114"/>
    </row>
    <row r="32" spans="1:46" x14ac:dyDescent="0.2">
      <c r="A32" t="s">
        <v>21</v>
      </c>
      <c r="B32" s="114"/>
      <c r="C32" s="6"/>
      <c r="D32" s="103">
        <v>10.793821137840105</v>
      </c>
      <c r="E32" s="103">
        <f t="shared" si="1"/>
        <v>10.793821137840105</v>
      </c>
      <c r="F32" s="103">
        <f t="shared" si="1"/>
        <v>10.793821137840105</v>
      </c>
      <c r="G32" s="103">
        <f t="shared" si="1"/>
        <v>10.793821137840105</v>
      </c>
      <c r="H32" s="103">
        <f t="shared" si="1"/>
        <v>10.793821137840105</v>
      </c>
      <c r="I32" s="103">
        <f t="shared" si="1"/>
        <v>10.793821137840105</v>
      </c>
      <c r="J32" s="114"/>
      <c r="K32" s="66"/>
      <c r="L32" s="15" t="s">
        <v>21</v>
      </c>
      <c r="M32" s="70">
        <v>12.497549028146603</v>
      </c>
      <c r="N32" s="65">
        <v>12.497549028146603</v>
      </c>
      <c r="O32" s="66">
        <v>12.497549028146603</v>
      </c>
      <c r="P32" s="66">
        <v>12.497549028146603</v>
      </c>
      <c r="Q32" s="66">
        <v>12.497549028146603</v>
      </c>
      <c r="R32" s="66">
        <v>12.497549028146603</v>
      </c>
      <c r="S32" s="114"/>
      <c r="T32" s="66"/>
      <c r="U32" s="15" t="s">
        <v>21</v>
      </c>
      <c r="V32" s="82">
        <v>12.460454411207639</v>
      </c>
      <c r="W32" s="66">
        <v>12.460454411207639</v>
      </c>
      <c r="X32" s="66">
        <v>12.460454411207639</v>
      </c>
      <c r="Y32" s="66">
        <v>12.460454411207639</v>
      </c>
      <c r="Z32" s="66">
        <v>12.460454411207639</v>
      </c>
      <c r="AA32" s="66">
        <v>12.460454411207639</v>
      </c>
      <c r="AB32" s="114"/>
      <c r="AC32" s="66"/>
      <c r="AD32" t="s">
        <v>21</v>
      </c>
      <c r="AE32" s="83">
        <v>12.187920725412805</v>
      </c>
      <c r="AF32" s="83">
        <v>12.187920725412805</v>
      </c>
      <c r="AG32" s="83">
        <v>12.187920725412805</v>
      </c>
      <c r="AH32" s="83">
        <v>12.187920725412805</v>
      </c>
      <c r="AI32" s="83">
        <v>12.187920725412805</v>
      </c>
      <c r="AJ32" s="83">
        <v>12.187920725412805</v>
      </c>
      <c r="AK32" s="114"/>
      <c r="AL32" s="66"/>
      <c r="AM32" t="s">
        <v>21</v>
      </c>
      <c r="AN32" s="94">
        <v>12.12947698561401</v>
      </c>
      <c r="AO32" s="94">
        <v>12.458115599538637</v>
      </c>
      <c r="AP32" s="94">
        <v>12.934074570580464</v>
      </c>
      <c r="AQ32" s="94">
        <v>13.118008741167456</v>
      </c>
      <c r="AR32" s="94">
        <v>12.316145951769927</v>
      </c>
      <c r="AS32" s="94">
        <v>12.019851339817251</v>
      </c>
      <c r="AT32" s="114"/>
    </row>
    <row r="33" spans="1:46" x14ac:dyDescent="0.2">
      <c r="A33" t="s">
        <v>22</v>
      </c>
      <c r="B33" s="114"/>
      <c r="C33" s="6"/>
      <c r="D33" s="105">
        <v>2</v>
      </c>
      <c r="E33" s="105">
        <v>2</v>
      </c>
      <c r="F33" s="105">
        <v>2</v>
      </c>
      <c r="G33" s="105">
        <v>2</v>
      </c>
      <c r="H33" s="105">
        <v>2</v>
      </c>
      <c r="I33" s="105">
        <v>2</v>
      </c>
      <c r="J33" s="114"/>
      <c r="K33" s="69"/>
      <c r="L33" s="15" t="s">
        <v>22</v>
      </c>
      <c r="M33" s="44">
        <v>2</v>
      </c>
      <c r="N33" s="44">
        <v>2</v>
      </c>
      <c r="O33" s="69">
        <v>2</v>
      </c>
      <c r="P33" s="69">
        <v>2</v>
      </c>
      <c r="Q33" s="69">
        <v>2</v>
      </c>
      <c r="R33" s="69">
        <v>2</v>
      </c>
      <c r="S33" s="114"/>
      <c r="T33" s="69"/>
      <c r="U33" s="15" t="s">
        <v>22</v>
      </c>
      <c r="V33" s="69">
        <v>2</v>
      </c>
      <c r="W33" s="69">
        <v>2</v>
      </c>
      <c r="X33" s="69">
        <v>2</v>
      </c>
      <c r="Y33" s="69">
        <v>2</v>
      </c>
      <c r="Z33" s="69">
        <v>2</v>
      </c>
      <c r="AA33" s="69">
        <v>2</v>
      </c>
      <c r="AB33" s="114"/>
      <c r="AC33" s="69"/>
      <c r="AD33" t="s">
        <v>22</v>
      </c>
      <c r="AE33" s="44">
        <v>2</v>
      </c>
      <c r="AF33" s="44">
        <v>2</v>
      </c>
      <c r="AG33" s="44">
        <v>2</v>
      </c>
      <c r="AH33" s="44">
        <v>2</v>
      </c>
      <c r="AI33" s="44">
        <v>2</v>
      </c>
      <c r="AJ33" s="44">
        <v>2</v>
      </c>
      <c r="AK33" s="114"/>
      <c r="AL33" s="69"/>
      <c r="AM33" t="s">
        <v>22</v>
      </c>
      <c r="AN33" s="95">
        <v>2</v>
      </c>
      <c r="AO33" s="95">
        <v>2</v>
      </c>
      <c r="AP33" s="95">
        <v>2</v>
      </c>
      <c r="AQ33" s="95">
        <v>2</v>
      </c>
      <c r="AR33" s="95">
        <v>2</v>
      </c>
      <c r="AS33" s="95">
        <v>2</v>
      </c>
      <c r="AT33" s="114"/>
    </row>
    <row r="34" spans="1:46" x14ac:dyDescent="0.2">
      <c r="A34" t="s">
        <v>84</v>
      </c>
      <c r="B34" s="114"/>
      <c r="C34" s="6"/>
      <c r="D34" s="105"/>
      <c r="E34" s="105"/>
      <c r="F34" s="105"/>
      <c r="G34" s="105"/>
      <c r="H34" s="105"/>
      <c r="I34" s="105"/>
      <c r="J34" s="114"/>
      <c r="K34" s="69"/>
      <c r="L34" s="15"/>
      <c r="M34" s="44"/>
      <c r="N34" s="44"/>
      <c r="O34" s="69"/>
      <c r="P34" s="69"/>
      <c r="Q34" s="69"/>
      <c r="R34" s="69"/>
      <c r="S34" s="114"/>
      <c r="T34" s="69"/>
      <c r="U34" s="15"/>
      <c r="V34" s="69"/>
      <c r="W34" s="69"/>
      <c r="X34" s="69"/>
      <c r="Y34" s="69"/>
      <c r="Z34" s="69"/>
      <c r="AA34" s="69"/>
      <c r="AB34" s="114"/>
      <c r="AC34" s="69"/>
      <c r="AE34" s="44"/>
      <c r="AF34" s="44"/>
      <c r="AG34" s="44"/>
      <c r="AH34" s="44"/>
      <c r="AI34" s="44"/>
      <c r="AJ34" s="44"/>
      <c r="AK34" s="114"/>
      <c r="AL34" s="69"/>
      <c r="AM34" t="s">
        <v>84</v>
      </c>
      <c r="AN34" s="95">
        <v>1</v>
      </c>
      <c r="AO34" s="95">
        <v>1</v>
      </c>
      <c r="AP34" s="95">
        <v>1</v>
      </c>
      <c r="AQ34" s="95">
        <v>1</v>
      </c>
      <c r="AR34" s="95">
        <v>1</v>
      </c>
      <c r="AS34" s="95">
        <v>1</v>
      </c>
      <c r="AT34" s="114"/>
    </row>
    <row r="35" spans="1:46" x14ac:dyDescent="0.2">
      <c r="A35" t="s">
        <v>23</v>
      </c>
      <c r="B35" s="114"/>
      <c r="C35" s="6"/>
      <c r="D35" s="105">
        <v>90</v>
      </c>
      <c r="E35" s="105">
        <v>58.073692931088615</v>
      </c>
      <c r="F35" s="105">
        <v>54.832924059452942</v>
      </c>
      <c r="G35" s="105">
        <v>51.820638183917453</v>
      </c>
      <c r="H35" s="105">
        <v>48.71124273255284</v>
      </c>
      <c r="I35" s="105">
        <v>45.511079210800879</v>
      </c>
      <c r="J35" s="114"/>
      <c r="K35" s="44"/>
      <c r="L35" s="15" t="s">
        <v>23</v>
      </c>
      <c r="M35" s="44">
        <v>86.4</v>
      </c>
      <c r="N35" s="44">
        <v>86.4</v>
      </c>
      <c r="O35" s="44">
        <v>86.4</v>
      </c>
      <c r="P35" s="44">
        <v>86.4</v>
      </c>
      <c r="Q35" s="44">
        <v>86.4</v>
      </c>
      <c r="R35" s="44">
        <v>86.4</v>
      </c>
      <c r="S35" s="114"/>
      <c r="T35" s="44"/>
      <c r="U35" s="15" t="s">
        <v>23</v>
      </c>
      <c r="V35" s="44">
        <v>86.4</v>
      </c>
      <c r="W35" s="44">
        <v>86.4</v>
      </c>
      <c r="X35" s="44">
        <v>86.4</v>
      </c>
      <c r="Y35" s="44">
        <v>86.4</v>
      </c>
      <c r="Z35" s="44">
        <v>86.4</v>
      </c>
      <c r="AA35" s="44">
        <v>86.4</v>
      </c>
      <c r="AB35" s="114"/>
      <c r="AC35" s="44"/>
      <c r="AD35" t="s">
        <v>23</v>
      </c>
      <c r="AE35" s="44">
        <v>85</v>
      </c>
      <c r="AF35" s="44">
        <v>85</v>
      </c>
      <c r="AG35" s="44">
        <v>85</v>
      </c>
      <c r="AH35" s="44">
        <v>85</v>
      </c>
      <c r="AI35" s="44">
        <v>85</v>
      </c>
      <c r="AJ35" s="44">
        <v>85</v>
      </c>
      <c r="AK35" s="114"/>
      <c r="AL35" s="44"/>
      <c r="AM35" t="s">
        <v>23</v>
      </c>
      <c r="AN35" s="95">
        <v>65</v>
      </c>
      <c r="AO35" s="95">
        <v>65</v>
      </c>
      <c r="AP35" s="95">
        <v>65</v>
      </c>
      <c r="AQ35" s="95">
        <v>65</v>
      </c>
      <c r="AR35" s="95">
        <v>65</v>
      </c>
      <c r="AS35" s="95">
        <v>65</v>
      </c>
      <c r="AT35" s="114"/>
    </row>
    <row r="36" spans="1:46" x14ac:dyDescent="0.2">
      <c r="A36" t="s">
        <v>24</v>
      </c>
      <c r="B36" s="114"/>
      <c r="C36" s="6"/>
      <c r="D36" s="105">
        <v>75</v>
      </c>
      <c r="E36" s="105">
        <v>49.75879283738697</v>
      </c>
      <c r="F36" s="105">
        <v>49.832924059452942</v>
      </c>
      <c r="G36" s="105">
        <v>46.820638183917453</v>
      </c>
      <c r="H36" s="105">
        <v>43.711242732552847</v>
      </c>
      <c r="I36" s="105">
        <v>40.511079210800879</v>
      </c>
      <c r="J36" s="114"/>
      <c r="K36" s="69"/>
      <c r="L36" s="15" t="s">
        <v>24</v>
      </c>
      <c r="M36" s="44">
        <v>72</v>
      </c>
      <c r="N36" s="44">
        <v>72</v>
      </c>
      <c r="O36" s="69">
        <v>72</v>
      </c>
      <c r="P36" s="69">
        <v>72</v>
      </c>
      <c r="Q36" s="69">
        <v>72</v>
      </c>
      <c r="R36" s="69">
        <v>72</v>
      </c>
      <c r="S36" s="114"/>
      <c r="T36" s="69"/>
      <c r="AB36" s="114"/>
      <c r="AD36" t="s">
        <v>24</v>
      </c>
      <c r="AE36" s="44">
        <v>70</v>
      </c>
      <c r="AF36" s="44">
        <v>70</v>
      </c>
      <c r="AG36" s="44">
        <v>70</v>
      </c>
      <c r="AH36" s="44">
        <v>70</v>
      </c>
      <c r="AI36" s="44">
        <v>70</v>
      </c>
      <c r="AJ36" s="44">
        <v>70</v>
      </c>
      <c r="AK36" s="114"/>
      <c r="AM36" t="s">
        <v>24</v>
      </c>
      <c r="AN36" s="95">
        <v>55</v>
      </c>
      <c r="AO36" s="95">
        <v>55</v>
      </c>
      <c r="AP36" s="95">
        <v>55</v>
      </c>
      <c r="AQ36" s="95">
        <v>55</v>
      </c>
      <c r="AR36" s="95">
        <v>55</v>
      </c>
      <c r="AS36" s="95">
        <v>55</v>
      </c>
      <c r="AT36" s="114"/>
    </row>
    <row r="37" spans="1:46" x14ac:dyDescent="0.2">
      <c r="A37" t="s">
        <v>66</v>
      </c>
      <c r="B37" s="114"/>
      <c r="C37" s="6"/>
      <c r="D37" s="105"/>
      <c r="E37" s="105"/>
      <c r="F37" s="105"/>
      <c r="G37" s="105"/>
      <c r="H37" s="105"/>
      <c r="I37" s="105"/>
      <c r="J37" s="114"/>
      <c r="K37" s="69"/>
      <c r="L37" s="15" t="s">
        <v>66</v>
      </c>
      <c r="M37" s="44">
        <v>60</v>
      </c>
      <c r="N37" s="44">
        <v>60</v>
      </c>
      <c r="O37" s="69">
        <v>60</v>
      </c>
      <c r="P37" s="69">
        <v>60</v>
      </c>
      <c r="Q37" s="69">
        <v>60</v>
      </c>
      <c r="R37" s="69">
        <v>60</v>
      </c>
      <c r="S37" s="114"/>
      <c r="T37" s="69"/>
      <c r="AB37" s="114"/>
      <c r="AD37" t="s">
        <v>66</v>
      </c>
      <c r="AE37" s="44">
        <v>50</v>
      </c>
      <c r="AF37" s="44">
        <v>50</v>
      </c>
      <c r="AG37" s="44">
        <v>50</v>
      </c>
      <c r="AH37" s="44">
        <v>50</v>
      </c>
      <c r="AI37" s="44">
        <v>50</v>
      </c>
      <c r="AJ37" s="44">
        <v>50</v>
      </c>
      <c r="AK37" s="114"/>
      <c r="AT37" s="114"/>
    </row>
    <row r="38" spans="1:46" x14ac:dyDescent="0.2">
      <c r="A38" t="s">
        <v>25</v>
      </c>
      <c r="B38" s="114"/>
      <c r="C38" s="6"/>
      <c r="D38" s="105">
        <v>30</v>
      </c>
      <c r="E38" s="105">
        <v>43.339973865962165</v>
      </c>
      <c r="F38" s="105">
        <v>43.683425114662157</v>
      </c>
      <c r="G38" s="105">
        <v>33.692900591080132</v>
      </c>
      <c r="H38" s="105">
        <v>32.952403078059533</v>
      </c>
      <c r="I38" s="105">
        <v>32.942232684406129</v>
      </c>
      <c r="J38" s="114"/>
      <c r="K38" s="71"/>
      <c r="L38" s="15" t="s">
        <v>25</v>
      </c>
      <c r="M38" s="44">
        <v>28.8</v>
      </c>
      <c r="N38" s="44">
        <v>28.8</v>
      </c>
      <c r="O38" s="71">
        <v>28.8</v>
      </c>
      <c r="P38" s="71">
        <v>28.8</v>
      </c>
      <c r="Q38" s="71">
        <v>28.8</v>
      </c>
      <c r="R38" s="71">
        <v>28.8</v>
      </c>
      <c r="S38" s="114"/>
      <c r="T38" s="71"/>
      <c r="U38" s="15" t="s">
        <v>25</v>
      </c>
      <c r="V38" s="69">
        <v>28.8</v>
      </c>
      <c r="W38" s="69">
        <v>28.8</v>
      </c>
      <c r="X38" s="69">
        <v>28.8</v>
      </c>
      <c r="Y38" s="69">
        <v>28.8</v>
      </c>
      <c r="Z38" s="69">
        <v>28.8</v>
      </c>
      <c r="AA38" s="69">
        <v>28.8</v>
      </c>
      <c r="AB38" s="114"/>
      <c r="AC38" s="69"/>
      <c r="AD38" t="s">
        <v>25</v>
      </c>
      <c r="AE38" s="44">
        <v>20</v>
      </c>
      <c r="AF38" s="44">
        <v>20</v>
      </c>
      <c r="AG38" s="44">
        <v>20</v>
      </c>
      <c r="AH38" s="44">
        <v>20</v>
      </c>
      <c r="AI38" s="44">
        <v>20</v>
      </c>
      <c r="AJ38" s="44">
        <v>20</v>
      </c>
      <c r="AK38" s="114"/>
      <c r="AL38" s="69"/>
      <c r="AM38" t="s">
        <v>25</v>
      </c>
      <c r="AN38" s="95">
        <v>10</v>
      </c>
      <c r="AO38" s="95">
        <v>10</v>
      </c>
      <c r="AP38" s="95">
        <v>10</v>
      </c>
      <c r="AQ38" s="95">
        <v>10</v>
      </c>
      <c r="AR38" s="95">
        <v>10</v>
      </c>
      <c r="AS38" s="95">
        <v>10</v>
      </c>
      <c r="AT38" s="114"/>
    </row>
    <row r="39" spans="1:46" x14ac:dyDescent="0.2">
      <c r="A39" t="s">
        <v>26</v>
      </c>
      <c r="B39" s="114"/>
      <c r="C39" s="6"/>
      <c r="D39" s="105">
        <v>25</v>
      </c>
      <c r="E39" s="105">
        <v>33.396694425978197</v>
      </c>
      <c r="F39" s="105">
        <v>33</v>
      </c>
      <c r="G39" s="105">
        <v>33</v>
      </c>
      <c r="H39" s="105">
        <v>27.676595363921145</v>
      </c>
      <c r="I39" s="105">
        <v>27.676367329304735</v>
      </c>
      <c r="J39" s="114"/>
      <c r="K39" s="69"/>
      <c r="L39" s="15" t="s">
        <v>26</v>
      </c>
      <c r="M39" s="44">
        <v>24</v>
      </c>
      <c r="N39" s="69">
        <v>24</v>
      </c>
      <c r="O39" s="69">
        <v>24</v>
      </c>
      <c r="P39" s="69">
        <v>24</v>
      </c>
      <c r="Q39" s="69">
        <v>24</v>
      </c>
      <c r="R39" s="69">
        <v>24</v>
      </c>
      <c r="S39" s="114"/>
      <c r="T39" s="69"/>
      <c r="AB39" s="114"/>
      <c r="AD39" t="s">
        <v>26</v>
      </c>
      <c r="AE39" s="44">
        <v>15</v>
      </c>
      <c r="AF39" s="44">
        <v>15</v>
      </c>
      <c r="AG39" s="44">
        <v>15</v>
      </c>
      <c r="AH39" s="44">
        <v>15</v>
      </c>
      <c r="AI39" s="44">
        <v>15</v>
      </c>
      <c r="AJ39" s="44">
        <v>15</v>
      </c>
      <c r="AK39" s="114"/>
      <c r="AM39" t="s">
        <v>26</v>
      </c>
      <c r="AN39" s="95">
        <v>9</v>
      </c>
      <c r="AO39" s="95">
        <v>9</v>
      </c>
      <c r="AP39" s="95">
        <v>9</v>
      </c>
      <c r="AQ39" s="95">
        <v>9</v>
      </c>
      <c r="AR39" s="95">
        <v>9</v>
      </c>
      <c r="AS39" s="95">
        <v>9</v>
      </c>
      <c r="AT39" s="114"/>
    </row>
    <row r="40" spans="1:46" x14ac:dyDescent="0.2">
      <c r="A40" t="s">
        <v>67</v>
      </c>
      <c r="B40" s="114"/>
      <c r="C40" s="6"/>
      <c r="D40" s="105"/>
      <c r="E40" s="105"/>
      <c r="F40" s="105"/>
      <c r="G40" s="105"/>
      <c r="H40" s="105"/>
      <c r="I40" s="105"/>
      <c r="J40" s="114"/>
      <c r="K40" s="71"/>
      <c r="L40" s="15" t="s">
        <v>67</v>
      </c>
      <c r="M40" s="44">
        <v>19.2</v>
      </c>
      <c r="N40" s="69">
        <v>19.2</v>
      </c>
      <c r="O40" s="71">
        <v>19.2</v>
      </c>
      <c r="P40" s="71">
        <v>19.2</v>
      </c>
      <c r="Q40" s="71">
        <v>19.2</v>
      </c>
      <c r="R40" s="71">
        <v>19.2</v>
      </c>
      <c r="S40" s="114"/>
      <c r="T40" s="71"/>
      <c r="AB40" s="114"/>
      <c r="AD40" t="s">
        <v>67</v>
      </c>
      <c r="AE40" s="44">
        <v>10</v>
      </c>
      <c r="AF40" s="44">
        <v>10</v>
      </c>
      <c r="AG40" s="44">
        <v>10</v>
      </c>
      <c r="AH40" s="44">
        <v>10</v>
      </c>
      <c r="AI40" s="44">
        <v>10</v>
      </c>
      <c r="AJ40" s="44">
        <v>10</v>
      </c>
      <c r="AK40" s="114"/>
      <c r="AT40" s="114"/>
    </row>
    <row r="41" spans="1:46" x14ac:dyDescent="0.2">
      <c r="A41" t="s">
        <v>27</v>
      </c>
      <c r="B41" s="114"/>
      <c r="C41" s="6"/>
      <c r="D41" s="29">
        <v>0.6</v>
      </c>
      <c r="E41" s="29">
        <v>0.6</v>
      </c>
      <c r="F41" s="29">
        <v>0.6</v>
      </c>
      <c r="G41" s="29">
        <v>0.6</v>
      </c>
      <c r="H41" s="29">
        <v>0.6</v>
      </c>
      <c r="I41" s="29">
        <v>0.6</v>
      </c>
      <c r="J41" s="114"/>
      <c r="K41" s="63"/>
      <c r="L41" s="15" t="s">
        <v>27</v>
      </c>
      <c r="M41" s="63">
        <v>0.6</v>
      </c>
      <c r="N41" s="64">
        <v>0.6</v>
      </c>
      <c r="O41" s="63">
        <v>0.6</v>
      </c>
      <c r="P41" s="63">
        <v>0.6</v>
      </c>
      <c r="Q41" s="63">
        <v>0.6</v>
      </c>
      <c r="R41" s="63">
        <v>0.6</v>
      </c>
      <c r="S41" s="114"/>
      <c r="T41" s="63"/>
      <c r="U41" s="15" t="s">
        <v>27</v>
      </c>
      <c r="V41" s="64">
        <v>0.6</v>
      </c>
      <c r="W41" s="64">
        <v>0.6</v>
      </c>
      <c r="X41" s="64">
        <v>0.6</v>
      </c>
      <c r="Y41" s="64">
        <v>0.6</v>
      </c>
      <c r="Z41" s="64">
        <v>0.6</v>
      </c>
      <c r="AA41" s="64">
        <v>0.6</v>
      </c>
      <c r="AB41" s="114"/>
      <c r="AC41" s="64"/>
      <c r="AD41" t="s">
        <v>27</v>
      </c>
      <c r="AE41" s="63">
        <v>0.6</v>
      </c>
      <c r="AF41" s="63">
        <v>0.6</v>
      </c>
      <c r="AG41" s="63">
        <v>0.6</v>
      </c>
      <c r="AH41" s="63">
        <v>0.6</v>
      </c>
      <c r="AI41" s="63">
        <v>0.6</v>
      </c>
      <c r="AJ41" s="63">
        <v>0.6</v>
      </c>
      <c r="AK41" s="114"/>
      <c r="AL41" s="64"/>
      <c r="AM41" t="s">
        <v>27</v>
      </c>
      <c r="AN41" s="93">
        <v>0.6</v>
      </c>
      <c r="AO41" s="93">
        <v>0.6</v>
      </c>
      <c r="AP41" s="93">
        <v>0.6</v>
      </c>
      <c r="AQ41" s="93">
        <v>0.6</v>
      </c>
      <c r="AR41" s="93">
        <v>0.6</v>
      </c>
      <c r="AS41" s="93">
        <v>0.6</v>
      </c>
      <c r="AT41" s="114"/>
    </row>
    <row r="42" spans="1:46" x14ac:dyDescent="0.2">
      <c r="A42" t="s">
        <v>28</v>
      </c>
      <c r="B42" s="114"/>
      <c r="C42" s="6"/>
      <c r="D42" s="29">
        <v>0.5</v>
      </c>
      <c r="E42" s="29">
        <v>0.5</v>
      </c>
      <c r="F42" s="29">
        <v>0.5</v>
      </c>
      <c r="G42" s="29">
        <v>0.5</v>
      </c>
      <c r="H42" s="29">
        <v>0.5</v>
      </c>
      <c r="I42" s="29">
        <v>0.5</v>
      </c>
      <c r="J42" s="114"/>
      <c r="K42" s="72"/>
      <c r="L42" s="15" t="s">
        <v>28</v>
      </c>
      <c r="M42" s="63">
        <v>0.5</v>
      </c>
      <c r="N42" s="64">
        <v>0.5</v>
      </c>
      <c r="O42" s="64">
        <v>0.5</v>
      </c>
      <c r="P42" s="72">
        <v>0.5</v>
      </c>
      <c r="Q42" s="72">
        <v>0.5</v>
      </c>
      <c r="R42" s="72">
        <v>0.5</v>
      </c>
      <c r="S42" s="114"/>
      <c r="T42" s="72"/>
      <c r="U42" s="15" t="s">
        <v>28</v>
      </c>
      <c r="V42" s="72">
        <v>0.5</v>
      </c>
      <c r="W42" s="72">
        <v>0.5</v>
      </c>
      <c r="X42" s="72">
        <v>0.5</v>
      </c>
      <c r="Y42" s="72">
        <v>0.5</v>
      </c>
      <c r="Z42" s="72">
        <v>0.5</v>
      </c>
      <c r="AA42" s="72">
        <v>0.5</v>
      </c>
      <c r="AB42" s="114"/>
      <c r="AC42" s="72"/>
      <c r="AD42" t="s">
        <v>28</v>
      </c>
      <c r="AE42" s="63">
        <v>0.5</v>
      </c>
      <c r="AF42" s="63">
        <v>0.5</v>
      </c>
      <c r="AG42" s="63">
        <v>0.5</v>
      </c>
      <c r="AH42" s="63">
        <v>0.5</v>
      </c>
      <c r="AI42" s="63">
        <v>0.5</v>
      </c>
      <c r="AJ42" s="63">
        <v>0.5</v>
      </c>
      <c r="AK42" s="114"/>
      <c r="AL42" s="72"/>
      <c r="AM42" t="s">
        <v>28</v>
      </c>
      <c r="AN42" s="93">
        <v>0.5</v>
      </c>
      <c r="AO42" s="93">
        <v>0.5</v>
      </c>
      <c r="AP42" s="93">
        <v>0.5</v>
      </c>
      <c r="AQ42" s="93">
        <v>0.5</v>
      </c>
      <c r="AR42" s="93">
        <v>0.5</v>
      </c>
      <c r="AS42" s="93">
        <v>0.5</v>
      </c>
      <c r="AT42" s="114"/>
    </row>
    <row r="43" spans="1:46" x14ac:dyDescent="0.2">
      <c r="A43" t="s">
        <v>29</v>
      </c>
      <c r="B43" s="114"/>
      <c r="C43" s="6"/>
      <c r="D43" s="29">
        <v>0.15</v>
      </c>
      <c r="E43" s="29">
        <v>0.15</v>
      </c>
      <c r="F43" s="29">
        <v>0.15</v>
      </c>
      <c r="G43" s="29">
        <v>0.15</v>
      </c>
      <c r="H43" s="29">
        <v>0.15</v>
      </c>
      <c r="I43" s="29">
        <v>0.15</v>
      </c>
      <c r="J43" s="114"/>
      <c r="K43" s="63"/>
      <c r="L43" s="15" t="s">
        <v>29</v>
      </c>
      <c r="M43" s="63">
        <v>0.15</v>
      </c>
      <c r="N43" s="64">
        <v>0.15</v>
      </c>
      <c r="O43" s="63">
        <v>0.15</v>
      </c>
      <c r="P43" s="63">
        <v>0.15</v>
      </c>
      <c r="Q43" s="63">
        <v>0.15</v>
      </c>
      <c r="R43" s="63">
        <v>0.15</v>
      </c>
      <c r="S43" s="114"/>
      <c r="T43" s="63"/>
      <c r="U43" s="15" t="s">
        <v>29</v>
      </c>
      <c r="V43" s="64">
        <v>0.15</v>
      </c>
      <c r="W43" s="64">
        <v>0.15</v>
      </c>
      <c r="X43" s="64">
        <v>0.15</v>
      </c>
      <c r="Y43" s="64">
        <v>0.15</v>
      </c>
      <c r="Z43" s="64">
        <v>0.15</v>
      </c>
      <c r="AA43" s="64">
        <v>0.15</v>
      </c>
      <c r="AB43" s="114"/>
      <c r="AC43" s="64"/>
      <c r="AD43" t="s">
        <v>29</v>
      </c>
      <c r="AE43" s="63">
        <v>0.15</v>
      </c>
      <c r="AF43" s="63">
        <v>0.15</v>
      </c>
      <c r="AG43" s="63">
        <v>0.15</v>
      </c>
      <c r="AH43" s="63">
        <v>0.15</v>
      </c>
      <c r="AI43" s="63">
        <v>0.15</v>
      </c>
      <c r="AJ43" s="63">
        <v>0.15</v>
      </c>
      <c r="AK43" s="114"/>
      <c r="AL43" s="64"/>
      <c r="AM43" t="s">
        <v>29</v>
      </c>
      <c r="AN43" s="93">
        <v>0.15</v>
      </c>
      <c r="AO43" s="93">
        <v>0.15</v>
      </c>
      <c r="AP43" s="93">
        <v>0.15</v>
      </c>
      <c r="AQ43" s="93">
        <v>0.15</v>
      </c>
      <c r="AR43" s="93">
        <v>0.15</v>
      </c>
      <c r="AS43" s="93">
        <v>0.15</v>
      </c>
      <c r="AT43" s="114"/>
    </row>
    <row r="44" spans="1:46" x14ac:dyDescent="0.2">
      <c r="A44" t="s">
        <v>30</v>
      </c>
      <c r="B44" s="114"/>
      <c r="C44" s="6"/>
      <c r="D44" s="29">
        <v>0.1</v>
      </c>
      <c r="E44" s="29">
        <v>0.1</v>
      </c>
      <c r="F44" s="29">
        <v>0.1</v>
      </c>
      <c r="G44" s="29">
        <v>0.1</v>
      </c>
      <c r="H44" s="29">
        <v>0.1</v>
      </c>
      <c r="I44" s="29">
        <v>0.1</v>
      </c>
      <c r="J44" s="114"/>
      <c r="K44" s="63"/>
      <c r="L44" s="15" t="s">
        <v>30</v>
      </c>
      <c r="M44" s="63">
        <v>0.1</v>
      </c>
      <c r="N44" s="64">
        <v>0.1</v>
      </c>
      <c r="O44" s="63">
        <v>0.1</v>
      </c>
      <c r="P44" s="63">
        <v>0.1</v>
      </c>
      <c r="Q44" s="63">
        <v>0.1</v>
      </c>
      <c r="R44" s="63">
        <v>0.1</v>
      </c>
      <c r="S44" s="114"/>
      <c r="T44" s="63"/>
      <c r="U44" s="15" t="s">
        <v>30</v>
      </c>
      <c r="V44" s="72">
        <v>0.1</v>
      </c>
      <c r="W44" s="72">
        <v>0.1</v>
      </c>
      <c r="X44" s="72">
        <v>0.1</v>
      </c>
      <c r="Y44" s="72">
        <v>0.1</v>
      </c>
      <c r="Z44" s="72">
        <v>0.1</v>
      </c>
      <c r="AA44" s="72">
        <v>0.1</v>
      </c>
      <c r="AB44" s="114"/>
      <c r="AC44" s="72"/>
      <c r="AD44" t="s">
        <v>30</v>
      </c>
      <c r="AE44" s="63">
        <v>0.1</v>
      </c>
      <c r="AF44" s="63">
        <v>0.1</v>
      </c>
      <c r="AG44" s="63">
        <v>0.1</v>
      </c>
      <c r="AH44" s="63">
        <v>0.1</v>
      </c>
      <c r="AI44" s="63">
        <v>0.1</v>
      </c>
      <c r="AJ44" s="63">
        <v>0.1</v>
      </c>
      <c r="AK44" s="114"/>
      <c r="AL44" s="72"/>
      <c r="AM44" t="s">
        <v>30</v>
      </c>
      <c r="AN44" s="93">
        <v>0.1</v>
      </c>
      <c r="AO44" s="93">
        <v>0.1</v>
      </c>
      <c r="AP44" s="93">
        <v>0.1</v>
      </c>
      <c r="AQ44" s="93">
        <v>0.1</v>
      </c>
      <c r="AR44" s="93">
        <v>0.1</v>
      </c>
      <c r="AS44" s="93">
        <v>0.1</v>
      </c>
      <c r="AT44" s="114"/>
    </row>
    <row r="45" spans="1:46" x14ac:dyDescent="0.2">
      <c r="B45" s="114"/>
      <c r="C45" s="6"/>
      <c r="D45" s="29"/>
      <c r="E45" s="29"/>
      <c r="F45" s="29"/>
      <c r="G45" s="29"/>
      <c r="H45" s="29"/>
      <c r="I45" s="29"/>
      <c r="J45" s="114"/>
      <c r="N45" s="15"/>
      <c r="P45" s="28"/>
      <c r="S45" s="114"/>
      <c r="AB45" s="114"/>
      <c r="AD45" s="15"/>
      <c r="AK45" s="114"/>
      <c r="AT45" s="114"/>
    </row>
    <row r="46" spans="1:46" x14ac:dyDescent="0.2">
      <c r="A46" s="31" t="s">
        <v>31</v>
      </c>
      <c r="B46" s="117"/>
      <c r="C46" s="32"/>
      <c r="D46" s="33"/>
      <c r="E46" s="33"/>
      <c r="F46" s="33"/>
      <c r="G46" s="33"/>
      <c r="H46" s="33"/>
      <c r="I46" s="33"/>
      <c r="J46" s="117"/>
      <c r="N46" s="15"/>
      <c r="S46" s="117"/>
      <c r="AB46" s="117"/>
      <c r="AD46" s="15"/>
      <c r="AK46" s="117"/>
      <c r="AT46" s="117"/>
    </row>
    <row r="47" spans="1:46" x14ac:dyDescent="0.2">
      <c r="A47" t="s">
        <v>32</v>
      </c>
      <c r="B47" s="114"/>
      <c r="C47" s="23"/>
      <c r="D47" s="103">
        <v>3849.4448725826674</v>
      </c>
      <c r="E47" s="108"/>
      <c r="F47" s="108"/>
      <c r="G47" s="108"/>
      <c r="H47" s="108"/>
      <c r="I47" s="108"/>
      <c r="J47" s="114"/>
      <c r="K47" s="15"/>
      <c r="N47" s="15"/>
      <c r="O47" s="15"/>
      <c r="P47" s="15"/>
      <c r="Q47" s="15"/>
      <c r="R47" s="15"/>
      <c r="S47" s="114"/>
      <c r="T47" s="15"/>
      <c r="U47" s="15"/>
      <c r="V47" s="15"/>
      <c r="W47" s="15"/>
      <c r="X47" s="15"/>
      <c r="Y47" s="15"/>
      <c r="Z47" s="15"/>
      <c r="AA47" s="15"/>
      <c r="AB47" s="114"/>
      <c r="AC47" s="15"/>
      <c r="AD47" s="15"/>
      <c r="AK47" s="114"/>
      <c r="AL47" s="15"/>
      <c r="AT47" s="114"/>
    </row>
    <row r="48" spans="1:46" x14ac:dyDescent="0.2">
      <c r="A48" t="s">
        <v>33</v>
      </c>
      <c r="B48" s="114"/>
      <c r="C48" s="23"/>
      <c r="D48" s="103">
        <v>0</v>
      </c>
      <c r="E48" s="108"/>
      <c r="F48" s="109"/>
      <c r="G48" s="108"/>
      <c r="H48" s="108"/>
      <c r="I48" s="108"/>
      <c r="J48" s="114"/>
      <c r="K48" s="15"/>
      <c r="N48" s="15"/>
      <c r="O48" s="15"/>
      <c r="P48" s="15"/>
      <c r="Q48" s="15"/>
      <c r="R48" s="15"/>
      <c r="S48" s="114"/>
      <c r="T48" s="15"/>
      <c r="U48" s="15"/>
      <c r="V48" s="15"/>
      <c r="W48" s="15"/>
      <c r="X48" s="15"/>
      <c r="Y48" s="15"/>
      <c r="Z48" s="15"/>
      <c r="AA48" s="15"/>
      <c r="AB48" s="114"/>
      <c r="AC48" s="15"/>
      <c r="AD48" s="15"/>
      <c r="AK48" s="114"/>
      <c r="AL48" s="15"/>
      <c r="AT48" s="114"/>
    </row>
    <row r="49" spans="1:46" x14ac:dyDescent="0.2">
      <c r="B49" s="114"/>
      <c r="C49" s="23"/>
      <c r="D49" s="101">
        <f t="shared" ref="D49:I49" si="2">SUM(D47:D48)</f>
        <v>3849.4448725826674</v>
      </c>
      <c r="E49" s="101">
        <f t="shared" si="2"/>
        <v>0</v>
      </c>
      <c r="F49" s="101">
        <f t="shared" si="2"/>
        <v>0</v>
      </c>
      <c r="G49" s="101">
        <f t="shared" si="2"/>
        <v>0</v>
      </c>
      <c r="H49" s="101">
        <f t="shared" si="2"/>
        <v>0</v>
      </c>
      <c r="I49" s="101">
        <f t="shared" si="2"/>
        <v>0</v>
      </c>
      <c r="J49" s="114"/>
      <c r="K49" s="15"/>
      <c r="N49" s="15"/>
      <c r="O49" s="15"/>
      <c r="P49" s="15"/>
      <c r="Q49" s="15"/>
      <c r="R49" s="15"/>
      <c r="S49" s="114"/>
      <c r="T49" s="15"/>
      <c r="U49" s="15"/>
      <c r="V49" s="15"/>
      <c r="W49" s="15"/>
      <c r="X49" s="15"/>
      <c r="Y49" s="15"/>
      <c r="Z49" s="15"/>
      <c r="AA49" s="15"/>
      <c r="AB49" s="114"/>
      <c r="AC49" s="15"/>
      <c r="AD49" s="15"/>
      <c r="AK49" s="114"/>
      <c r="AL49" s="15"/>
      <c r="AT49" s="114"/>
    </row>
    <row r="50" spans="1:46" x14ac:dyDescent="0.2">
      <c r="A50" t="s">
        <v>34</v>
      </c>
      <c r="B50" s="114"/>
      <c r="C50" s="23"/>
      <c r="D50" s="102" t="e">
        <f>#REF!</f>
        <v>#REF!</v>
      </c>
      <c r="E50" s="102" t="e">
        <f>#REF!</f>
        <v>#REF!</v>
      </c>
      <c r="F50" s="102" t="e">
        <f>#REF!</f>
        <v>#REF!</v>
      </c>
      <c r="G50" s="102" t="e">
        <f>#REF!</f>
        <v>#REF!</v>
      </c>
      <c r="H50" s="102" t="e">
        <f>#REF!</f>
        <v>#REF!</v>
      </c>
      <c r="I50" s="102" t="e">
        <f>#REF!</f>
        <v>#REF!</v>
      </c>
      <c r="J50" s="114"/>
      <c r="S50" s="114"/>
      <c r="AB50" s="114"/>
      <c r="AK50" s="114"/>
      <c r="AT50" s="114"/>
    </row>
    <row r="51" spans="1:46" x14ac:dyDescent="0.2">
      <c r="A51" t="s">
        <v>35</v>
      </c>
      <c r="B51" s="114"/>
      <c r="C51" s="23"/>
      <c r="D51" s="103" t="e">
        <f t="shared" ref="D51:I51" si="3">IF(D50=0,0,D49/D50)</f>
        <v>#REF!</v>
      </c>
      <c r="E51" s="103" t="e">
        <f>IF(E50=0,0,E49/E50)</f>
        <v>#REF!</v>
      </c>
      <c r="F51" s="103" t="e">
        <f t="shared" si="3"/>
        <v>#REF!</v>
      </c>
      <c r="G51" s="103" t="e">
        <f t="shared" si="3"/>
        <v>#REF!</v>
      </c>
      <c r="H51" s="103" t="e">
        <f t="shared" si="3"/>
        <v>#REF!</v>
      </c>
      <c r="I51" s="103" t="e">
        <f t="shared" si="3"/>
        <v>#REF!</v>
      </c>
      <c r="J51" s="114"/>
      <c r="S51" s="114"/>
      <c r="AB51" s="114"/>
      <c r="AK51" s="114"/>
      <c r="AT51" s="114"/>
    </row>
    <row r="52" spans="1:46" x14ac:dyDescent="0.2">
      <c r="B52" s="114"/>
      <c r="C52" s="23"/>
      <c r="D52" s="103"/>
      <c r="E52" s="103"/>
      <c r="F52" s="103"/>
      <c r="G52" s="103"/>
      <c r="H52" s="103"/>
      <c r="I52" s="103"/>
      <c r="J52" s="114"/>
      <c r="S52" s="114"/>
      <c r="AB52" s="114"/>
      <c r="AK52" s="114"/>
      <c r="AT52" s="114"/>
    </row>
    <row r="53" spans="1:46" x14ac:dyDescent="0.2">
      <c r="A53" s="39" t="s">
        <v>36</v>
      </c>
      <c r="B53" s="118"/>
      <c r="C53" s="40"/>
      <c r="D53" s="105"/>
      <c r="E53" s="105"/>
      <c r="F53" s="105"/>
      <c r="G53" s="105"/>
      <c r="H53" s="105"/>
      <c r="I53" s="105"/>
      <c r="J53" s="118"/>
      <c r="S53" s="118"/>
      <c r="AB53" s="118"/>
      <c r="AK53" s="118"/>
      <c r="AT53" s="118"/>
    </row>
    <row r="54" spans="1:46" x14ac:dyDescent="0.2">
      <c r="A54" t="s">
        <v>37</v>
      </c>
      <c r="B54" s="114"/>
      <c r="C54" s="6"/>
      <c r="D54" s="29">
        <v>0.84</v>
      </c>
      <c r="E54" s="29">
        <v>0.92</v>
      </c>
      <c r="F54" s="29">
        <v>0.92</v>
      </c>
      <c r="G54" s="29">
        <v>0.92</v>
      </c>
      <c r="H54" s="29">
        <v>0.92</v>
      </c>
      <c r="I54" s="29">
        <v>0.92</v>
      </c>
      <c r="J54" s="114"/>
      <c r="S54" s="114"/>
      <c r="AB54" s="114"/>
      <c r="AK54" s="114"/>
      <c r="AT54" s="114"/>
    </row>
    <row r="55" spans="1:46" x14ac:dyDescent="0.2">
      <c r="A55" t="s">
        <v>38</v>
      </c>
      <c r="B55" s="114"/>
      <c r="C55" s="6"/>
      <c r="D55" s="29">
        <v>0.16</v>
      </c>
      <c r="E55" s="29">
        <v>0.08</v>
      </c>
      <c r="F55" s="29">
        <v>0.08</v>
      </c>
      <c r="G55" s="29">
        <v>0.08</v>
      </c>
      <c r="H55" s="29">
        <v>0.08</v>
      </c>
      <c r="I55" s="29">
        <v>0.08</v>
      </c>
      <c r="J55" s="114"/>
      <c r="S55" s="114"/>
      <c r="AB55" s="114"/>
      <c r="AK55" s="114"/>
      <c r="AT55" s="114"/>
    </row>
    <row r="56" spans="1:46" x14ac:dyDescent="0.2">
      <c r="B56" s="114"/>
      <c r="C56" s="6"/>
      <c r="D56" s="41"/>
      <c r="E56" s="41"/>
      <c r="F56" s="41"/>
      <c r="G56" s="41"/>
      <c r="H56" s="41"/>
      <c r="I56" s="41"/>
      <c r="J56" s="114"/>
      <c r="S56" s="114"/>
      <c r="AB56" s="114"/>
      <c r="AK56" s="114"/>
      <c r="AT56" s="114"/>
    </row>
    <row r="57" spans="1:46" x14ac:dyDescent="0.2">
      <c r="B57" s="114"/>
      <c r="C57" s="6"/>
      <c r="D57" s="41"/>
      <c r="E57" s="41"/>
      <c r="F57" s="41"/>
      <c r="G57" s="41"/>
      <c r="H57" s="41"/>
      <c r="I57" s="41"/>
      <c r="J57" s="114"/>
      <c r="S57" s="114"/>
      <c r="AB57" s="114"/>
      <c r="AK57" s="114"/>
      <c r="AT57" s="114"/>
    </row>
    <row r="58" spans="1:46" x14ac:dyDescent="0.2">
      <c r="B58" s="114"/>
      <c r="C58" s="6"/>
      <c r="D58" s="41"/>
      <c r="E58" s="41"/>
      <c r="F58" s="41"/>
      <c r="G58" s="41"/>
      <c r="H58" s="41"/>
      <c r="I58" s="41"/>
      <c r="J58" s="114"/>
      <c r="S58" s="114"/>
      <c r="AB58" s="114"/>
      <c r="AK58" s="114"/>
      <c r="AT58" s="114"/>
    </row>
    <row r="59" spans="1:46" x14ac:dyDescent="0.2">
      <c r="A59" s="85" t="s">
        <v>39</v>
      </c>
      <c r="B59" s="116"/>
      <c r="C59" s="85"/>
      <c r="D59" s="99"/>
      <c r="E59" s="99"/>
      <c r="F59" s="99"/>
      <c r="G59" s="99"/>
      <c r="H59" s="99"/>
      <c r="I59" s="99"/>
      <c r="J59" s="116"/>
      <c r="K59" s="88"/>
      <c r="L59" s="86"/>
      <c r="M59" s="86"/>
      <c r="N59" s="87"/>
      <c r="O59" s="87"/>
      <c r="P59" s="88"/>
      <c r="Q59" s="86"/>
      <c r="R59" s="88"/>
      <c r="S59" s="116"/>
      <c r="T59" s="88"/>
      <c r="U59" s="87"/>
      <c r="V59" s="88"/>
      <c r="W59" s="87"/>
      <c r="X59" s="88"/>
      <c r="Y59" s="87"/>
      <c r="Z59" s="88"/>
      <c r="AA59" s="87"/>
      <c r="AB59" s="116"/>
      <c r="AC59" s="87"/>
      <c r="AD59" s="87"/>
      <c r="AE59" s="86"/>
      <c r="AF59" s="86"/>
      <c r="AG59" s="86"/>
      <c r="AH59" s="86"/>
      <c r="AI59" s="86"/>
      <c r="AJ59" s="86"/>
      <c r="AK59" s="116"/>
      <c r="AL59" s="87"/>
      <c r="AM59" s="86"/>
      <c r="AN59" s="86"/>
      <c r="AO59" s="86"/>
      <c r="AP59" s="86"/>
      <c r="AQ59" s="86"/>
      <c r="AR59" s="86"/>
      <c r="AS59" s="86"/>
      <c r="AT59" s="116"/>
    </row>
    <row r="60" spans="1:46" x14ac:dyDescent="0.2">
      <c r="B60" s="114"/>
      <c r="C60" s="6"/>
      <c r="D60" s="98"/>
      <c r="E60" s="98"/>
      <c r="F60" s="98"/>
      <c r="G60" s="98"/>
      <c r="H60" s="98"/>
      <c r="I60" s="98"/>
      <c r="J60" s="114"/>
      <c r="S60" s="114"/>
      <c r="AB60" s="114"/>
      <c r="AK60" s="114"/>
      <c r="AT60" s="114"/>
    </row>
    <row r="61" spans="1:46" x14ac:dyDescent="0.2">
      <c r="A61" t="s">
        <v>40</v>
      </c>
      <c r="B61" s="114"/>
      <c r="C61" s="23"/>
      <c r="D61" s="100">
        <v>20</v>
      </c>
      <c r="E61" s="100">
        <f>D61</f>
        <v>20</v>
      </c>
      <c r="F61" s="100">
        <f>E61</f>
        <v>20</v>
      </c>
      <c r="G61" s="100">
        <f>F61</f>
        <v>20</v>
      </c>
      <c r="H61" s="100">
        <f>G61</f>
        <v>20</v>
      </c>
      <c r="I61" s="100">
        <f>H61</f>
        <v>20</v>
      </c>
      <c r="J61" s="114"/>
      <c r="K61" s="44"/>
      <c r="L61" s="15" t="s">
        <v>40</v>
      </c>
      <c r="M61" s="44">
        <v>20</v>
      </c>
      <c r="N61" s="44">
        <f t="shared" ref="N61:R64" si="4">M61</f>
        <v>20</v>
      </c>
      <c r="O61" s="44">
        <f t="shared" si="4"/>
        <v>20</v>
      </c>
      <c r="P61" s="44">
        <f t="shared" si="4"/>
        <v>20</v>
      </c>
      <c r="Q61" s="44">
        <f t="shared" si="4"/>
        <v>20</v>
      </c>
      <c r="R61" s="44">
        <f t="shared" si="4"/>
        <v>20</v>
      </c>
      <c r="S61" s="114"/>
      <c r="T61" s="44"/>
      <c r="U61" s="15" t="s">
        <v>40</v>
      </c>
      <c r="V61" s="44">
        <v>20</v>
      </c>
      <c r="W61" s="44">
        <v>20</v>
      </c>
      <c r="X61" s="44">
        <v>20</v>
      </c>
      <c r="Y61" s="44">
        <v>20</v>
      </c>
      <c r="Z61" s="44">
        <v>20</v>
      </c>
      <c r="AA61" s="44">
        <v>20</v>
      </c>
      <c r="AB61" s="114"/>
      <c r="AC61" s="44"/>
      <c r="AD61" t="s">
        <v>40</v>
      </c>
      <c r="AE61">
        <v>20</v>
      </c>
      <c r="AF61">
        <v>20</v>
      </c>
      <c r="AG61">
        <v>20</v>
      </c>
      <c r="AH61">
        <v>20</v>
      </c>
      <c r="AI61">
        <v>20</v>
      </c>
      <c r="AJ61">
        <v>20</v>
      </c>
      <c r="AK61" s="114"/>
      <c r="AL61" s="44"/>
      <c r="AN61">
        <v>20</v>
      </c>
      <c r="AO61">
        <v>20</v>
      </c>
      <c r="AP61">
        <v>20</v>
      </c>
      <c r="AQ61">
        <v>20</v>
      </c>
      <c r="AR61">
        <v>20</v>
      </c>
      <c r="AS61">
        <v>20</v>
      </c>
      <c r="AT61" s="114"/>
    </row>
    <row r="62" spans="1:46" x14ac:dyDescent="0.2">
      <c r="A62" t="s">
        <v>41</v>
      </c>
      <c r="B62" s="114"/>
      <c r="C62" s="23"/>
      <c r="D62" s="100">
        <v>3</v>
      </c>
      <c r="E62" s="100">
        <v>3</v>
      </c>
      <c r="F62" s="100">
        <v>3</v>
      </c>
      <c r="G62" s="100">
        <v>3</v>
      </c>
      <c r="H62" s="100">
        <v>3</v>
      </c>
      <c r="I62" s="100">
        <v>3</v>
      </c>
      <c r="J62" s="114"/>
      <c r="K62" s="44"/>
      <c r="L62" s="15" t="s">
        <v>41</v>
      </c>
      <c r="M62" s="44">
        <v>3</v>
      </c>
      <c r="N62" s="44">
        <f t="shared" si="4"/>
        <v>3</v>
      </c>
      <c r="O62" s="44">
        <f t="shared" si="4"/>
        <v>3</v>
      </c>
      <c r="P62" s="44">
        <f t="shared" si="4"/>
        <v>3</v>
      </c>
      <c r="Q62" s="44">
        <f t="shared" si="4"/>
        <v>3</v>
      </c>
      <c r="R62" s="44">
        <f t="shared" si="4"/>
        <v>3</v>
      </c>
      <c r="S62" s="114"/>
      <c r="T62" s="44"/>
      <c r="U62" s="15" t="s">
        <v>41</v>
      </c>
      <c r="V62" s="44">
        <v>3</v>
      </c>
      <c r="W62" s="44">
        <v>3</v>
      </c>
      <c r="X62" s="44">
        <v>3</v>
      </c>
      <c r="Y62" s="44">
        <v>3</v>
      </c>
      <c r="Z62" s="44">
        <v>3</v>
      </c>
      <c r="AA62" s="44">
        <v>3</v>
      </c>
      <c r="AB62" s="114"/>
      <c r="AC62" s="44"/>
      <c r="AD62" t="s">
        <v>41</v>
      </c>
      <c r="AE62">
        <v>3</v>
      </c>
      <c r="AF62">
        <v>3</v>
      </c>
      <c r="AG62">
        <v>3</v>
      </c>
      <c r="AH62">
        <v>3</v>
      </c>
      <c r="AI62">
        <v>3</v>
      </c>
      <c r="AJ62">
        <v>3</v>
      </c>
      <c r="AK62" s="114"/>
      <c r="AL62" s="44"/>
      <c r="AM62" s="44" t="s">
        <v>41</v>
      </c>
      <c r="AN62" s="95">
        <v>3</v>
      </c>
      <c r="AO62" s="95">
        <v>3</v>
      </c>
      <c r="AP62" s="95">
        <v>3</v>
      </c>
      <c r="AQ62" s="95">
        <v>3</v>
      </c>
      <c r="AR62" s="95">
        <v>3</v>
      </c>
      <c r="AS62" s="95">
        <v>3</v>
      </c>
      <c r="AT62" s="114"/>
    </row>
    <row r="63" spans="1:46" x14ac:dyDescent="0.2">
      <c r="A63" t="s">
        <v>42</v>
      </c>
      <c r="B63" s="114"/>
      <c r="C63" s="23"/>
      <c r="D63" s="100">
        <v>5</v>
      </c>
      <c r="E63" s="100">
        <v>5</v>
      </c>
      <c r="F63" s="100">
        <v>5</v>
      </c>
      <c r="G63" s="100">
        <v>5</v>
      </c>
      <c r="H63" s="100">
        <v>5</v>
      </c>
      <c r="I63" s="100">
        <v>5</v>
      </c>
      <c r="J63" s="114"/>
      <c r="K63" s="44"/>
      <c r="L63" s="15" t="s">
        <v>42</v>
      </c>
      <c r="M63" s="44">
        <v>5</v>
      </c>
      <c r="N63" s="44">
        <f t="shared" si="4"/>
        <v>5</v>
      </c>
      <c r="O63" s="44">
        <f t="shared" si="4"/>
        <v>5</v>
      </c>
      <c r="P63" s="44">
        <f t="shared" si="4"/>
        <v>5</v>
      </c>
      <c r="Q63" s="44">
        <f t="shared" si="4"/>
        <v>5</v>
      </c>
      <c r="R63" s="44">
        <f t="shared" si="4"/>
        <v>5</v>
      </c>
      <c r="S63" s="114"/>
      <c r="T63" s="44"/>
      <c r="U63" s="15" t="s">
        <v>42</v>
      </c>
      <c r="V63" s="44">
        <v>5</v>
      </c>
      <c r="W63" s="44">
        <v>5</v>
      </c>
      <c r="X63" s="44">
        <v>5</v>
      </c>
      <c r="Y63" s="44">
        <v>5</v>
      </c>
      <c r="Z63" s="44">
        <v>5</v>
      </c>
      <c r="AA63" s="44">
        <v>5</v>
      </c>
      <c r="AB63" s="114"/>
      <c r="AC63" s="44"/>
      <c r="AD63" t="s">
        <v>42</v>
      </c>
      <c r="AE63">
        <v>5</v>
      </c>
      <c r="AF63">
        <v>5</v>
      </c>
      <c r="AG63">
        <v>5</v>
      </c>
      <c r="AH63">
        <v>5</v>
      </c>
      <c r="AI63">
        <v>5</v>
      </c>
      <c r="AJ63">
        <v>5</v>
      </c>
      <c r="AK63" s="114"/>
      <c r="AL63" s="44"/>
      <c r="AM63" s="44" t="s">
        <v>42</v>
      </c>
      <c r="AN63" s="95">
        <v>5</v>
      </c>
      <c r="AO63" s="95">
        <v>5</v>
      </c>
      <c r="AP63" s="95">
        <v>5</v>
      </c>
      <c r="AQ63" s="95">
        <v>5</v>
      </c>
      <c r="AR63" s="95">
        <v>5</v>
      </c>
      <c r="AS63" s="95">
        <v>5</v>
      </c>
      <c r="AT63" s="114"/>
    </row>
    <row r="64" spans="1:46" x14ac:dyDescent="0.2">
      <c r="A64" t="s">
        <v>43</v>
      </c>
      <c r="B64" s="114"/>
      <c r="C64" s="23"/>
      <c r="D64" s="100">
        <v>10</v>
      </c>
      <c r="E64" s="100">
        <v>10</v>
      </c>
      <c r="F64" s="100">
        <v>10</v>
      </c>
      <c r="G64" s="100">
        <v>10</v>
      </c>
      <c r="H64" s="100">
        <v>10</v>
      </c>
      <c r="I64" s="100">
        <v>10</v>
      </c>
      <c r="J64" s="114"/>
      <c r="K64" s="44"/>
      <c r="L64" s="15" t="s">
        <v>43</v>
      </c>
      <c r="M64" s="44">
        <v>10</v>
      </c>
      <c r="N64" s="44">
        <f t="shared" si="4"/>
        <v>10</v>
      </c>
      <c r="O64" s="44">
        <f t="shared" si="4"/>
        <v>10</v>
      </c>
      <c r="P64" s="44">
        <f t="shared" si="4"/>
        <v>10</v>
      </c>
      <c r="Q64" s="44">
        <f t="shared" si="4"/>
        <v>10</v>
      </c>
      <c r="R64" s="44">
        <f t="shared" si="4"/>
        <v>10</v>
      </c>
      <c r="S64" s="114"/>
      <c r="T64" s="44"/>
      <c r="U64" s="15" t="s">
        <v>43</v>
      </c>
      <c r="V64" s="44">
        <v>10</v>
      </c>
      <c r="W64" s="44">
        <v>10</v>
      </c>
      <c r="X64" s="44">
        <v>10</v>
      </c>
      <c r="Y64" s="44">
        <v>10</v>
      </c>
      <c r="Z64" s="44">
        <v>10</v>
      </c>
      <c r="AA64" s="44">
        <v>10</v>
      </c>
      <c r="AB64" s="114"/>
      <c r="AC64" s="44"/>
      <c r="AD64" t="s">
        <v>43</v>
      </c>
      <c r="AE64">
        <v>10</v>
      </c>
      <c r="AF64">
        <v>10</v>
      </c>
      <c r="AG64">
        <v>10</v>
      </c>
      <c r="AH64">
        <v>10</v>
      </c>
      <c r="AI64">
        <v>10</v>
      </c>
      <c r="AJ64">
        <v>10</v>
      </c>
      <c r="AK64" s="114"/>
      <c r="AL64" s="44"/>
      <c r="AM64" s="44" t="s">
        <v>43</v>
      </c>
      <c r="AN64" s="95">
        <v>10</v>
      </c>
      <c r="AO64" s="95">
        <v>10</v>
      </c>
      <c r="AP64" s="95">
        <v>10</v>
      </c>
      <c r="AQ64" s="95">
        <v>10</v>
      </c>
      <c r="AR64" s="95">
        <v>10</v>
      </c>
      <c r="AS64" s="95">
        <v>10</v>
      </c>
      <c r="AT64" s="114"/>
    </row>
    <row r="65" spans="1:46" x14ac:dyDescent="0.2">
      <c r="A65" t="s">
        <v>17</v>
      </c>
      <c r="B65" s="114"/>
      <c r="C65" s="6"/>
      <c r="D65" s="103">
        <v>35.673578860561541</v>
      </c>
      <c r="E65" s="103">
        <v>35.67</v>
      </c>
      <c r="F65" s="103">
        <v>35.67</v>
      </c>
      <c r="G65" s="103">
        <v>35.67</v>
      </c>
      <c r="H65" s="103">
        <v>35.67</v>
      </c>
      <c r="I65" s="103">
        <v>35.67</v>
      </c>
      <c r="J65" s="114"/>
      <c r="K65" s="65"/>
      <c r="L65" s="15" t="s">
        <v>17</v>
      </c>
      <c r="M65" s="65">
        <v>41.304399538024512</v>
      </c>
      <c r="N65" s="65">
        <f>M65*(1+[4]Escalation!O$8)</f>
        <v>41.304399538024512</v>
      </c>
      <c r="O65" s="65">
        <f>N65*(1+[4]Escalation!P$8)</f>
        <v>41.304399538024512</v>
      </c>
      <c r="P65" s="65">
        <f>O65*(1+[4]Escalation!Q$8)</f>
        <v>41.304399538024512</v>
      </c>
      <c r="Q65" s="65">
        <f>P65*(1+[4]Escalation!R$8)</f>
        <v>41.304399538024512</v>
      </c>
      <c r="R65" s="65">
        <f>Q65*(1+[4]Escalation!S$8)</f>
        <v>41.304399538024512</v>
      </c>
      <c r="S65" s="114"/>
      <c r="T65" s="65"/>
      <c r="U65" s="15" t="s">
        <v>17</v>
      </c>
      <c r="V65" s="65">
        <v>41.181801829041241</v>
      </c>
      <c r="W65" s="65">
        <v>41.181801829041241</v>
      </c>
      <c r="X65" s="65">
        <v>41.181801829041241</v>
      </c>
      <c r="Y65" s="65">
        <v>41.181801829041241</v>
      </c>
      <c r="Z65" s="65">
        <v>41.181801829041241</v>
      </c>
      <c r="AA65" s="65">
        <v>41.181801829041241</v>
      </c>
      <c r="AB65" s="114"/>
      <c r="AC65" s="65"/>
      <c r="AD65" t="s">
        <v>17</v>
      </c>
      <c r="AE65" s="83">
        <v>40.28</v>
      </c>
      <c r="AF65" s="83">
        <v>40.28</v>
      </c>
      <c r="AG65" s="83">
        <v>40.28</v>
      </c>
      <c r="AH65" s="83">
        <v>40.28</v>
      </c>
      <c r="AI65" s="83">
        <v>40.28</v>
      </c>
      <c r="AJ65" s="83">
        <v>40.28</v>
      </c>
      <c r="AK65" s="114"/>
      <c r="AL65" s="65"/>
      <c r="AM65" s="44" t="s">
        <v>17</v>
      </c>
      <c r="AN65" s="94">
        <v>40.087921437454199</v>
      </c>
      <c r="AO65" s="94">
        <v>41.174072056475083</v>
      </c>
      <c r="AP65" s="94">
        <v>42.747116455768314</v>
      </c>
      <c r="AQ65" s="94">
        <v>43.355018889558323</v>
      </c>
      <c r="AR65" s="94">
        <v>40.7048623705995</v>
      </c>
      <c r="AS65" s="94">
        <v>39.725608678095902</v>
      </c>
      <c r="AT65" s="114"/>
    </row>
    <row r="66" spans="1:46" x14ac:dyDescent="0.2">
      <c r="A66" t="s">
        <v>18</v>
      </c>
      <c r="B66" s="114"/>
      <c r="C66" s="6"/>
      <c r="D66" s="103">
        <v>19.374908942422987</v>
      </c>
      <c r="E66" s="103">
        <v>19.37</v>
      </c>
      <c r="F66" s="103">
        <v>19.37</v>
      </c>
      <c r="G66" s="103">
        <v>19.37</v>
      </c>
      <c r="H66" s="103">
        <v>19.37</v>
      </c>
      <c r="I66" s="103">
        <v>19.37</v>
      </c>
      <c r="J66" s="114"/>
      <c r="K66" s="65"/>
      <c r="L66" s="15" t="s">
        <v>18</v>
      </c>
      <c r="M66" s="65">
        <v>22.43310050552315</v>
      </c>
      <c r="N66" s="65">
        <f>M66*(1+[4]Escalation!O$8)</f>
        <v>22.43310050552315</v>
      </c>
      <c r="O66" s="65">
        <f>N66*(1+[4]Escalation!P$8)</f>
        <v>22.43310050552315</v>
      </c>
      <c r="P66" s="65">
        <f>O66*(1+[4]Escalation!Q$8)</f>
        <v>22.43310050552315</v>
      </c>
      <c r="Q66" s="65">
        <f>P66*(1+[4]Escalation!R$8)</f>
        <v>22.43310050552315</v>
      </c>
      <c r="R66" s="65">
        <f>Q66*(1+[4]Escalation!S$8)</f>
        <v>22.43310050552315</v>
      </c>
      <c r="S66" s="114"/>
      <c r="T66" s="65"/>
      <c r="U66" s="15" t="s">
        <v>18</v>
      </c>
      <c r="V66" s="65">
        <v>22.366515668117714</v>
      </c>
      <c r="W66" s="65">
        <v>22.366515668117714</v>
      </c>
      <c r="X66" s="65">
        <v>22.366515668117714</v>
      </c>
      <c r="Y66" s="65">
        <v>22.366515668117714</v>
      </c>
      <c r="Z66" s="65">
        <v>22.366515668117714</v>
      </c>
      <c r="AA66" s="65">
        <v>22.366515668117714</v>
      </c>
      <c r="AB66" s="114"/>
      <c r="AC66" s="65"/>
      <c r="AD66" t="s">
        <v>18</v>
      </c>
      <c r="AE66" s="83">
        <v>21.877317702115985</v>
      </c>
      <c r="AF66" s="83">
        <v>21.877317702115985</v>
      </c>
      <c r="AG66" s="83">
        <v>21.877317702115985</v>
      </c>
      <c r="AH66" s="83">
        <v>21.877317702115985</v>
      </c>
      <c r="AI66" s="83">
        <v>21.877317702115985</v>
      </c>
      <c r="AJ66" s="83">
        <v>21.877317702115985</v>
      </c>
      <c r="AK66" s="114"/>
      <c r="AL66" s="65"/>
      <c r="AM66" s="44" t="s">
        <v>18</v>
      </c>
      <c r="AN66" s="94">
        <v>21.772411189177038</v>
      </c>
      <c r="AO66" s="94">
        <v>22.362317501171738</v>
      </c>
      <c r="AP66" s="94">
        <v>23.216663854191811</v>
      </c>
      <c r="AQ66" s="94">
        <v>23.546825690395462</v>
      </c>
      <c r="AR66" s="94">
        <v>22.107481983426908</v>
      </c>
      <c r="AS66" s="94">
        <v>21.575633154971857</v>
      </c>
      <c r="AT66" s="114"/>
    </row>
    <row r="67" spans="1:46" x14ac:dyDescent="0.2">
      <c r="A67" s="44" t="s">
        <v>19</v>
      </c>
      <c r="B67" s="119"/>
      <c r="C67" s="6"/>
      <c r="D67" s="103"/>
      <c r="E67" s="103"/>
      <c r="F67" s="103"/>
      <c r="G67" s="103"/>
      <c r="H67" s="103"/>
      <c r="I67" s="103"/>
      <c r="J67" s="119"/>
      <c r="K67" s="65"/>
      <c r="L67" s="15"/>
      <c r="M67" s="65"/>
      <c r="N67" s="65"/>
      <c r="O67" s="65"/>
      <c r="P67" s="65"/>
      <c r="Q67" s="65"/>
      <c r="R67" s="65"/>
      <c r="S67" s="119"/>
      <c r="T67" s="65"/>
      <c r="U67" s="15"/>
      <c r="V67" s="65"/>
      <c r="W67" s="65"/>
      <c r="X67" s="65"/>
      <c r="Y67" s="65"/>
      <c r="Z67" s="65"/>
      <c r="AA67" s="65"/>
      <c r="AB67" s="119"/>
      <c r="AC67" s="65"/>
      <c r="AE67" s="83"/>
      <c r="AF67" s="83"/>
      <c r="AG67" s="83"/>
      <c r="AH67" s="83"/>
      <c r="AI67" s="83"/>
      <c r="AJ67" s="83"/>
      <c r="AK67" s="119"/>
      <c r="AL67" s="65"/>
      <c r="AM67" s="44" t="s">
        <v>19</v>
      </c>
      <c r="AN67" s="94">
        <v>227.5975061580601</v>
      </c>
      <c r="AO67" s="94">
        <v>233.76408110974174</v>
      </c>
      <c r="AP67" s="94">
        <v>242.69497524237053</v>
      </c>
      <c r="AQ67" s="94">
        <v>246.14631601926484</v>
      </c>
      <c r="AR67" s="94">
        <v>231.10016263900971</v>
      </c>
      <c r="AS67" s="94">
        <v>225.5404905403297</v>
      </c>
      <c r="AT67" s="119"/>
    </row>
    <row r="68" spans="1:46" x14ac:dyDescent="0.2">
      <c r="A68" t="s">
        <v>44</v>
      </c>
      <c r="B68" s="114"/>
      <c r="C68" s="6"/>
      <c r="D68" s="103">
        <v>2.158764227568021</v>
      </c>
      <c r="E68" s="103">
        <v>2.16</v>
      </c>
      <c r="F68" s="103">
        <v>2.16</v>
      </c>
      <c r="G68" s="103">
        <v>2.16</v>
      </c>
      <c r="H68" s="103">
        <v>2.16</v>
      </c>
      <c r="I68" s="103">
        <v>2.16</v>
      </c>
      <c r="J68" s="114"/>
      <c r="K68" s="65"/>
      <c r="L68" s="15" t="s">
        <v>44</v>
      </c>
      <c r="M68" s="65">
        <v>2.4995098056293203</v>
      </c>
      <c r="N68" s="65">
        <f>M68*(1+[4]Escalation!O$8)</f>
        <v>2.4995098056293203</v>
      </c>
      <c r="O68" s="65">
        <f>N68*(1+[4]Escalation!P$8)</f>
        <v>2.4995098056293203</v>
      </c>
      <c r="P68" s="65">
        <f>O68*(1+[4]Escalation!Q$8)</f>
        <v>2.4995098056293203</v>
      </c>
      <c r="Q68" s="65">
        <f>P68*(1+[4]Escalation!R$8)</f>
        <v>2.4995098056293203</v>
      </c>
      <c r="R68" s="65">
        <f>Q68*(1+[4]Escalation!S$8)</f>
        <v>2.4995098056293203</v>
      </c>
      <c r="S68" s="114"/>
      <c r="T68" s="65"/>
      <c r="U68" s="15" t="s">
        <v>44</v>
      </c>
      <c r="V68" s="65">
        <v>2.492090882241528</v>
      </c>
      <c r="W68" s="65">
        <v>2.492090882241528</v>
      </c>
      <c r="X68" s="65">
        <v>2.492090882241528</v>
      </c>
      <c r="Y68" s="65">
        <v>2.492090882241528</v>
      </c>
      <c r="Z68" s="65">
        <v>2.492090882241528</v>
      </c>
      <c r="AA68" s="65">
        <v>2.492090882241528</v>
      </c>
      <c r="AB68" s="114"/>
      <c r="AC68" s="65"/>
      <c r="AD68" t="s">
        <v>44</v>
      </c>
      <c r="AE68" s="83">
        <v>2.4375841450825608</v>
      </c>
      <c r="AF68" s="83">
        <v>2.4375841450825608</v>
      </c>
      <c r="AG68" s="83">
        <v>2.4375841450825608</v>
      </c>
      <c r="AH68" s="83">
        <v>2.4375841450825608</v>
      </c>
      <c r="AI68" s="83">
        <v>2.4375841450825608</v>
      </c>
      <c r="AJ68" s="83">
        <v>2.4375841450825608</v>
      </c>
      <c r="AK68" s="114"/>
      <c r="AL68" s="65"/>
      <c r="AM68" s="44" t="s">
        <v>44</v>
      </c>
      <c r="AN68" s="94">
        <v>2.4258953971227912</v>
      </c>
      <c r="AO68" s="94">
        <v>2.4916231199077159</v>
      </c>
      <c r="AP68" s="94">
        <v>2.586814914116081</v>
      </c>
      <c r="AQ68" s="94">
        <v>2.6236017482334795</v>
      </c>
      <c r="AR68" s="94">
        <v>2.4632291903539745</v>
      </c>
      <c r="AS68" s="94">
        <v>2.4039702679634396</v>
      </c>
      <c r="AT68" s="114"/>
    </row>
    <row r="69" spans="1:46" x14ac:dyDescent="0.2">
      <c r="A69" t="s">
        <v>45</v>
      </c>
      <c r="B69" s="114"/>
      <c r="C69" s="6"/>
      <c r="D69" s="105">
        <v>2</v>
      </c>
      <c r="E69" s="105">
        <v>2</v>
      </c>
      <c r="F69" s="105">
        <v>2</v>
      </c>
      <c r="G69" s="105">
        <v>2</v>
      </c>
      <c r="H69" s="105">
        <v>2</v>
      </c>
      <c r="I69" s="105">
        <v>2</v>
      </c>
      <c r="J69" s="114"/>
      <c r="K69" s="44"/>
      <c r="L69" s="15" t="s">
        <v>45</v>
      </c>
      <c r="M69" s="44">
        <v>2</v>
      </c>
      <c r="N69" s="44">
        <f t="shared" ref="N69:R78" si="5">M69</f>
        <v>2</v>
      </c>
      <c r="O69" s="44">
        <f t="shared" si="5"/>
        <v>2</v>
      </c>
      <c r="P69" s="44">
        <f t="shared" si="5"/>
        <v>2</v>
      </c>
      <c r="Q69" s="44">
        <f t="shared" si="5"/>
        <v>2</v>
      </c>
      <c r="R69" s="44">
        <f t="shared" si="5"/>
        <v>2</v>
      </c>
      <c r="S69" s="114"/>
      <c r="T69" s="44"/>
      <c r="U69" s="15" t="s">
        <v>45</v>
      </c>
      <c r="V69" s="44">
        <v>2</v>
      </c>
      <c r="W69" s="44">
        <v>2</v>
      </c>
      <c r="X69" s="44">
        <v>2</v>
      </c>
      <c r="Y69" s="44">
        <v>2</v>
      </c>
      <c r="Z69" s="44">
        <v>2</v>
      </c>
      <c r="AA69" s="44">
        <v>2</v>
      </c>
      <c r="AB69" s="114"/>
      <c r="AC69" s="44"/>
      <c r="AD69" t="s">
        <v>45</v>
      </c>
      <c r="AE69" s="44">
        <v>2</v>
      </c>
      <c r="AF69" s="44">
        <v>2</v>
      </c>
      <c r="AG69" s="44">
        <v>2</v>
      </c>
      <c r="AH69" s="44">
        <v>2</v>
      </c>
      <c r="AI69" s="44">
        <v>2</v>
      </c>
      <c r="AJ69" s="44">
        <v>2</v>
      </c>
      <c r="AK69" s="114"/>
      <c r="AL69" s="44"/>
      <c r="AM69" s="44" t="s">
        <v>45</v>
      </c>
      <c r="AN69" s="95">
        <v>2</v>
      </c>
      <c r="AO69" s="95">
        <v>2</v>
      </c>
      <c r="AP69" s="95">
        <v>2</v>
      </c>
      <c r="AQ69" s="95">
        <v>2</v>
      </c>
      <c r="AR69" s="95">
        <v>2</v>
      </c>
      <c r="AS69" s="95">
        <v>2</v>
      </c>
      <c r="AT69" s="114"/>
    </row>
    <row r="70" spans="1:46" x14ac:dyDescent="0.2">
      <c r="A70" s="44" t="s">
        <v>85</v>
      </c>
      <c r="B70" s="119"/>
      <c r="C70" s="6"/>
      <c r="D70" s="105"/>
      <c r="E70" s="105"/>
      <c r="F70" s="105"/>
      <c r="G70" s="105"/>
      <c r="H70" s="105"/>
      <c r="I70" s="105"/>
      <c r="J70" s="119"/>
      <c r="K70" s="44"/>
      <c r="L70" s="15"/>
      <c r="M70" s="44"/>
      <c r="N70" s="44"/>
      <c r="O70" s="44"/>
      <c r="P70" s="44"/>
      <c r="Q70" s="44"/>
      <c r="R70" s="44"/>
      <c r="S70" s="119"/>
      <c r="T70" s="44"/>
      <c r="U70" s="15"/>
      <c r="V70" s="44"/>
      <c r="W70" s="44"/>
      <c r="X70" s="44"/>
      <c r="Y70" s="44"/>
      <c r="Z70" s="44"/>
      <c r="AA70" s="44"/>
      <c r="AB70" s="119"/>
      <c r="AC70" s="44"/>
      <c r="AE70" s="44"/>
      <c r="AF70" s="44"/>
      <c r="AG70" s="44"/>
      <c r="AH70" s="44"/>
      <c r="AI70" s="44"/>
      <c r="AJ70" s="44"/>
      <c r="AK70" s="119"/>
      <c r="AL70" s="44"/>
      <c r="AM70" s="44" t="s">
        <v>85</v>
      </c>
      <c r="AN70" s="95">
        <v>1</v>
      </c>
      <c r="AO70" s="95">
        <v>1</v>
      </c>
      <c r="AP70" s="95">
        <v>1</v>
      </c>
      <c r="AQ70" s="95">
        <v>1</v>
      </c>
      <c r="AR70" s="95">
        <v>1</v>
      </c>
      <c r="AS70" s="95">
        <v>1</v>
      </c>
      <c r="AT70" s="119"/>
    </row>
    <row r="71" spans="1:46" x14ac:dyDescent="0.2">
      <c r="A71" t="s">
        <v>46</v>
      </c>
      <c r="B71" s="114"/>
      <c r="C71" s="6"/>
      <c r="D71" s="105">
        <v>2</v>
      </c>
      <c r="E71" s="105">
        <v>2</v>
      </c>
      <c r="F71" s="105">
        <v>2</v>
      </c>
      <c r="G71" s="105">
        <v>2</v>
      </c>
      <c r="H71" s="105">
        <v>2</v>
      </c>
      <c r="I71" s="105">
        <v>2</v>
      </c>
      <c r="J71" s="114"/>
      <c r="K71" s="44"/>
      <c r="L71" s="15" t="s">
        <v>46</v>
      </c>
      <c r="M71" s="44">
        <v>2</v>
      </c>
      <c r="N71" s="44">
        <f t="shared" si="5"/>
        <v>2</v>
      </c>
      <c r="O71" s="44">
        <f t="shared" si="5"/>
        <v>2</v>
      </c>
      <c r="P71" s="44">
        <f t="shared" si="5"/>
        <v>2</v>
      </c>
      <c r="Q71" s="44">
        <f t="shared" si="5"/>
        <v>2</v>
      </c>
      <c r="R71" s="44">
        <f t="shared" si="5"/>
        <v>2</v>
      </c>
      <c r="S71" s="114"/>
      <c r="T71" s="44"/>
      <c r="U71" s="15" t="s">
        <v>46</v>
      </c>
      <c r="V71" s="44">
        <v>2</v>
      </c>
      <c r="W71" s="44">
        <v>2</v>
      </c>
      <c r="X71" s="44">
        <v>2</v>
      </c>
      <c r="Y71" s="44">
        <v>2</v>
      </c>
      <c r="Z71" s="44">
        <v>2</v>
      </c>
      <c r="AA71" s="44">
        <v>2</v>
      </c>
      <c r="AB71" s="114"/>
      <c r="AC71" s="44"/>
      <c r="AD71" t="s">
        <v>46</v>
      </c>
      <c r="AE71" s="44">
        <v>2</v>
      </c>
      <c r="AF71" s="44">
        <v>2</v>
      </c>
      <c r="AG71" s="44">
        <v>2</v>
      </c>
      <c r="AH71" s="44">
        <v>2</v>
      </c>
      <c r="AI71" s="44">
        <v>2</v>
      </c>
      <c r="AJ71" s="44">
        <v>2</v>
      </c>
      <c r="AK71" s="114"/>
      <c r="AL71" s="44"/>
      <c r="AM71" s="44" t="s">
        <v>46</v>
      </c>
      <c r="AN71" s="95">
        <v>2</v>
      </c>
      <c r="AO71" s="95">
        <v>2</v>
      </c>
      <c r="AP71" s="95">
        <v>2</v>
      </c>
      <c r="AQ71" s="95">
        <v>2</v>
      </c>
      <c r="AR71" s="95">
        <v>2</v>
      </c>
      <c r="AS71" s="95">
        <v>2</v>
      </c>
      <c r="AT71" s="114"/>
    </row>
    <row r="72" spans="1:46" x14ac:dyDescent="0.2">
      <c r="A72" s="44" t="s">
        <v>86</v>
      </c>
      <c r="B72" s="119"/>
      <c r="C72" s="6"/>
      <c r="D72" s="105"/>
      <c r="E72" s="105"/>
      <c r="F72" s="105"/>
      <c r="G72" s="105"/>
      <c r="H72" s="105"/>
      <c r="I72" s="105"/>
      <c r="J72" s="119"/>
      <c r="K72" s="44"/>
      <c r="L72" s="15"/>
      <c r="M72" s="44"/>
      <c r="N72" s="44"/>
      <c r="O72" s="44"/>
      <c r="P72" s="44"/>
      <c r="Q72" s="44"/>
      <c r="R72" s="44"/>
      <c r="S72" s="119"/>
      <c r="T72" s="44"/>
      <c r="U72" s="15"/>
      <c r="V72" s="44"/>
      <c r="W72" s="44"/>
      <c r="X72" s="44"/>
      <c r="Y72" s="44"/>
      <c r="Z72" s="44"/>
      <c r="AA72" s="44"/>
      <c r="AB72" s="119"/>
      <c r="AC72" s="44"/>
      <c r="AE72" s="44"/>
      <c r="AF72" s="44"/>
      <c r="AG72" s="44"/>
      <c r="AH72" s="44"/>
      <c r="AI72" s="44"/>
      <c r="AJ72" s="44"/>
      <c r="AK72" s="119"/>
      <c r="AL72" s="44"/>
      <c r="AM72" s="44" t="s">
        <v>86</v>
      </c>
      <c r="AN72" s="95">
        <v>1</v>
      </c>
      <c r="AO72" s="95">
        <v>1</v>
      </c>
      <c r="AP72" s="95">
        <v>1</v>
      </c>
      <c r="AQ72" s="95">
        <v>1</v>
      </c>
      <c r="AR72" s="95">
        <v>1</v>
      </c>
      <c r="AS72" s="95">
        <v>1</v>
      </c>
      <c r="AT72" s="119"/>
    </row>
    <row r="73" spans="1:46" x14ac:dyDescent="0.2">
      <c r="A73" t="s">
        <v>47</v>
      </c>
      <c r="B73" s="114"/>
      <c r="C73" s="6"/>
      <c r="D73" s="105">
        <v>3000</v>
      </c>
      <c r="E73" s="105">
        <v>5280.2316309181624</v>
      </c>
      <c r="F73" s="105">
        <v>5496.9393051049574</v>
      </c>
      <c r="G73" s="105">
        <v>5635.318609423095</v>
      </c>
      <c r="H73" s="105">
        <v>5809.8777299712665</v>
      </c>
      <c r="I73" s="105">
        <v>5985.8184988128687</v>
      </c>
      <c r="J73" s="114"/>
      <c r="K73" s="44"/>
      <c r="L73" s="15" t="s">
        <v>47</v>
      </c>
      <c r="M73" s="44">
        <v>3000</v>
      </c>
      <c r="N73" s="44">
        <f t="shared" si="5"/>
        <v>3000</v>
      </c>
      <c r="O73" s="44">
        <f t="shared" si="5"/>
        <v>3000</v>
      </c>
      <c r="P73" s="44">
        <f t="shared" si="5"/>
        <v>3000</v>
      </c>
      <c r="Q73" s="44">
        <f t="shared" si="5"/>
        <v>3000</v>
      </c>
      <c r="R73" s="44">
        <f t="shared" si="5"/>
        <v>3000</v>
      </c>
      <c r="S73" s="114"/>
      <c r="T73" s="44"/>
      <c r="U73" s="15" t="s">
        <v>47</v>
      </c>
      <c r="V73" s="44">
        <v>3000</v>
      </c>
      <c r="W73" s="44">
        <v>3000</v>
      </c>
      <c r="X73" s="44">
        <v>3000</v>
      </c>
      <c r="Y73" s="44">
        <v>3000</v>
      </c>
      <c r="Z73" s="44">
        <v>3000</v>
      </c>
      <c r="AA73" s="44">
        <v>3000</v>
      </c>
      <c r="AB73" s="114"/>
      <c r="AC73" s="44"/>
      <c r="AD73" t="s">
        <v>47</v>
      </c>
      <c r="AE73" s="44">
        <v>3000</v>
      </c>
      <c r="AF73" s="44">
        <v>3000</v>
      </c>
      <c r="AG73" s="44">
        <v>3000</v>
      </c>
      <c r="AH73" s="44">
        <v>3000</v>
      </c>
      <c r="AI73" s="44">
        <v>3000</v>
      </c>
      <c r="AJ73" s="44">
        <v>3000</v>
      </c>
      <c r="AK73" s="114"/>
      <c r="AL73" s="44"/>
      <c r="AM73" s="44" t="s">
        <v>47</v>
      </c>
      <c r="AN73" s="95">
        <v>2500</v>
      </c>
      <c r="AO73" s="95">
        <v>2500</v>
      </c>
      <c r="AP73" s="95">
        <v>2500</v>
      </c>
      <c r="AQ73" s="95">
        <v>2500</v>
      </c>
      <c r="AR73" s="95">
        <v>2500</v>
      </c>
      <c r="AS73" s="95">
        <v>2500</v>
      </c>
      <c r="AT73" s="114"/>
    </row>
    <row r="74" spans="1:46" x14ac:dyDescent="0.2">
      <c r="A74" t="s">
        <v>48</v>
      </c>
      <c r="B74" s="114"/>
      <c r="C74" s="6"/>
      <c r="D74" s="105">
        <v>2000</v>
      </c>
      <c r="E74" s="105">
        <v>2494.354543201182</v>
      </c>
      <c r="F74" s="105">
        <v>2505.6958065813928</v>
      </c>
      <c r="G74" s="105">
        <v>2537.9178862557828</v>
      </c>
      <c r="H74" s="105">
        <v>2601.7949022342559</v>
      </c>
      <c r="I74" s="105">
        <v>2670.4784268430881</v>
      </c>
      <c r="J74" s="114"/>
      <c r="K74" s="44"/>
      <c r="L74" s="15" t="s">
        <v>48</v>
      </c>
      <c r="M74" s="44">
        <v>2000</v>
      </c>
      <c r="N74" s="44">
        <f t="shared" si="5"/>
        <v>2000</v>
      </c>
      <c r="O74" s="44">
        <f t="shared" si="5"/>
        <v>2000</v>
      </c>
      <c r="P74" s="44">
        <f t="shared" si="5"/>
        <v>2000</v>
      </c>
      <c r="Q74" s="44">
        <f t="shared" si="5"/>
        <v>2000</v>
      </c>
      <c r="R74" s="44">
        <f t="shared" si="5"/>
        <v>2000</v>
      </c>
      <c r="S74" s="114"/>
      <c r="T74" s="44"/>
      <c r="AB74" s="114"/>
      <c r="AD74" t="s">
        <v>48</v>
      </c>
      <c r="AE74" s="44">
        <v>2000</v>
      </c>
      <c r="AF74" s="44">
        <v>2000</v>
      </c>
      <c r="AG74" s="44">
        <v>2000</v>
      </c>
      <c r="AH74" s="44">
        <v>2000</v>
      </c>
      <c r="AI74" s="44">
        <v>2000</v>
      </c>
      <c r="AJ74" s="44">
        <v>2000</v>
      </c>
      <c r="AK74" s="114"/>
      <c r="AM74" s="44" t="s">
        <v>48</v>
      </c>
      <c r="AN74" s="95">
        <v>2000</v>
      </c>
      <c r="AO74" s="95">
        <v>2000</v>
      </c>
      <c r="AP74" s="95">
        <v>2000</v>
      </c>
      <c r="AQ74" s="95">
        <v>2000</v>
      </c>
      <c r="AR74" s="95">
        <v>2000</v>
      </c>
      <c r="AS74" s="95">
        <v>2000</v>
      </c>
      <c r="AT74" s="114"/>
    </row>
    <row r="75" spans="1:46" x14ac:dyDescent="0.2">
      <c r="A75" t="s">
        <v>68</v>
      </c>
      <c r="B75" s="114"/>
      <c r="C75" s="6"/>
      <c r="D75" s="105"/>
      <c r="E75" s="105"/>
      <c r="F75" s="105"/>
      <c r="G75" s="105"/>
      <c r="H75" s="105"/>
      <c r="I75" s="105"/>
      <c r="J75" s="114"/>
      <c r="K75" s="44"/>
      <c r="L75" s="15" t="s">
        <v>68</v>
      </c>
      <c r="M75" s="44">
        <v>1000</v>
      </c>
      <c r="N75" s="44">
        <f t="shared" si="5"/>
        <v>1000</v>
      </c>
      <c r="O75" s="44">
        <f t="shared" si="5"/>
        <v>1000</v>
      </c>
      <c r="P75" s="44">
        <f t="shared" si="5"/>
        <v>1000</v>
      </c>
      <c r="Q75" s="44">
        <f t="shared" si="5"/>
        <v>1000</v>
      </c>
      <c r="R75" s="44">
        <f t="shared" si="5"/>
        <v>1000</v>
      </c>
      <c r="S75" s="114"/>
      <c r="T75" s="44"/>
      <c r="AB75" s="114"/>
      <c r="AD75" t="s">
        <v>68</v>
      </c>
      <c r="AE75" s="44">
        <v>1000</v>
      </c>
      <c r="AF75" s="44">
        <v>1000</v>
      </c>
      <c r="AG75" s="44">
        <v>1000</v>
      </c>
      <c r="AH75" s="44">
        <v>1000</v>
      </c>
      <c r="AI75" s="44">
        <v>1000</v>
      </c>
      <c r="AJ75" s="44">
        <v>1000</v>
      </c>
      <c r="AK75" s="114"/>
      <c r="AT75" s="114"/>
    </row>
    <row r="76" spans="1:46" x14ac:dyDescent="0.2">
      <c r="A76" t="s">
        <v>25</v>
      </c>
      <c r="B76" s="114"/>
      <c r="C76" s="6"/>
      <c r="D76" s="105">
        <v>20</v>
      </c>
      <c r="E76" s="105">
        <v>36.453943286333462</v>
      </c>
      <c r="F76" s="105">
        <v>31.305437977278473</v>
      </c>
      <c r="G76" s="105">
        <v>27.285609667131144</v>
      </c>
      <c r="H76" s="105">
        <v>27.254639974852957</v>
      </c>
      <c r="I76" s="105">
        <v>25.87392839031191</v>
      </c>
      <c r="J76" s="114"/>
      <c r="K76" s="44"/>
      <c r="L76" s="15" t="s">
        <v>25</v>
      </c>
      <c r="M76" s="44">
        <v>19.2</v>
      </c>
      <c r="N76" s="44">
        <f t="shared" si="5"/>
        <v>19.2</v>
      </c>
      <c r="O76" s="44">
        <f t="shared" si="5"/>
        <v>19.2</v>
      </c>
      <c r="P76" s="44">
        <f t="shared" si="5"/>
        <v>19.2</v>
      </c>
      <c r="Q76" s="44">
        <f t="shared" si="5"/>
        <v>19.2</v>
      </c>
      <c r="R76" s="44">
        <f t="shared" si="5"/>
        <v>19.2</v>
      </c>
      <c r="S76" s="114"/>
      <c r="T76" s="44"/>
      <c r="U76" s="15" t="s">
        <v>25</v>
      </c>
      <c r="V76" s="44">
        <v>19.2</v>
      </c>
      <c r="W76" s="44">
        <v>19.2</v>
      </c>
      <c r="X76" s="44">
        <v>19.2</v>
      </c>
      <c r="Y76" s="44">
        <v>19.2</v>
      </c>
      <c r="Z76" s="44">
        <v>19.2</v>
      </c>
      <c r="AA76" s="44">
        <v>19.2</v>
      </c>
      <c r="AB76" s="114"/>
      <c r="AC76" s="44"/>
      <c r="AD76" t="s">
        <v>25</v>
      </c>
      <c r="AE76" s="44">
        <v>15</v>
      </c>
      <c r="AF76" s="44">
        <v>15</v>
      </c>
      <c r="AG76" s="44">
        <v>15</v>
      </c>
      <c r="AH76" s="44">
        <v>15</v>
      </c>
      <c r="AI76" s="44">
        <v>15</v>
      </c>
      <c r="AJ76" s="44">
        <v>15</v>
      </c>
      <c r="AK76" s="114"/>
      <c r="AL76" s="44"/>
      <c r="AM76" s="44" t="s">
        <v>25</v>
      </c>
      <c r="AN76" s="95">
        <v>8</v>
      </c>
      <c r="AO76" s="95">
        <v>8</v>
      </c>
      <c r="AP76" s="95">
        <v>8</v>
      </c>
      <c r="AQ76" s="95">
        <v>8</v>
      </c>
      <c r="AR76" s="95">
        <v>8</v>
      </c>
      <c r="AS76" s="95">
        <v>8</v>
      </c>
      <c r="AT76" s="114"/>
    </row>
    <row r="77" spans="1:46" x14ac:dyDescent="0.2">
      <c r="A77" t="s">
        <v>26</v>
      </c>
      <c r="B77" s="114"/>
      <c r="C77" s="6"/>
      <c r="D77" s="105">
        <v>16</v>
      </c>
      <c r="E77" s="105">
        <v>26.566607342906973</v>
      </c>
      <c r="F77" s="105">
        <v>25.750048756423613</v>
      </c>
      <c r="G77" s="105">
        <v>21.809269779797432</v>
      </c>
      <c r="H77" s="105">
        <v>25.157352006304528</v>
      </c>
      <c r="I77" s="105">
        <v>24.993315593692284</v>
      </c>
      <c r="J77" s="114"/>
      <c r="K77" s="44"/>
      <c r="L77" s="15" t="s">
        <v>26</v>
      </c>
      <c r="M77" s="44">
        <v>15.36</v>
      </c>
      <c r="N77" s="44">
        <f t="shared" si="5"/>
        <v>15.36</v>
      </c>
      <c r="O77" s="44">
        <f t="shared" si="5"/>
        <v>15.36</v>
      </c>
      <c r="P77" s="44">
        <f t="shared" si="5"/>
        <v>15.36</v>
      </c>
      <c r="Q77" s="44">
        <f t="shared" si="5"/>
        <v>15.36</v>
      </c>
      <c r="R77" s="44">
        <f t="shared" si="5"/>
        <v>15.36</v>
      </c>
      <c r="S77" s="114"/>
      <c r="T77" s="44"/>
      <c r="AB77" s="114"/>
      <c r="AD77" t="s">
        <v>26</v>
      </c>
      <c r="AE77" s="44">
        <v>12</v>
      </c>
      <c r="AF77" s="44">
        <v>12</v>
      </c>
      <c r="AG77" s="44">
        <v>12</v>
      </c>
      <c r="AH77" s="44">
        <v>12</v>
      </c>
      <c r="AI77" s="44">
        <v>12</v>
      </c>
      <c r="AJ77" s="44">
        <v>12</v>
      </c>
      <c r="AK77" s="114"/>
      <c r="AM77" s="44" t="s">
        <v>26</v>
      </c>
      <c r="AN77" s="95">
        <v>7</v>
      </c>
      <c r="AO77" s="95">
        <v>7</v>
      </c>
      <c r="AP77" s="95">
        <v>7</v>
      </c>
      <c r="AQ77" s="95">
        <v>7</v>
      </c>
      <c r="AR77" s="95">
        <v>7</v>
      </c>
      <c r="AS77" s="95">
        <v>7</v>
      </c>
      <c r="AT77" s="114"/>
    </row>
    <row r="78" spans="1:46" x14ac:dyDescent="0.2">
      <c r="A78" t="s">
        <v>67</v>
      </c>
      <c r="B78" s="114"/>
      <c r="C78" s="6"/>
      <c r="D78" s="100"/>
      <c r="E78" s="100"/>
      <c r="F78" s="100"/>
      <c r="G78" s="100"/>
      <c r="H78" s="100"/>
      <c r="I78" s="100"/>
      <c r="J78" s="114"/>
      <c r="K78" s="44"/>
      <c r="L78" s="15" t="s">
        <v>67</v>
      </c>
      <c r="M78" s="44">
        <v>11.52</v>
      </c>
      <c r="N78" s="44">
        <f t="shared" si="5"/>
        <v>11.52</v>
      </c>
      <c r="O78" s="44">
        <f t="shared" si="5"/>
        <v>11.52</v>
      </c>
      <c r="P78" s="44">
        <f t="shared" si="5"/>
        <v>11.52</v>
      </c>
      <c r="Q78" s="44">
        <f t="shared" si="5"/>
        <v>11.52</v>
      </c>
      <c r="R78" s="44">
        <f t="shared" si="5"/>
        <v>11.52</v>
      </c>
      <c r="S78" s="114"/>
      <c r="T78" s="44"/>
      <c r="AB78" s="114"/>
      <c r="AD78" t="s">
        <v>67</v>
      </c>
      <c r="AE78" s="44">
        <v>9</v>
      </c>
      <c r="AF78" s="44">
        <v>9</v>
      </c>
      <c r="AG78" s="44">
        <v>9</v>
      </c>
      <c r="AH78" s="44">
        <v>9</v>
      </c>
      <c r="AI78" s="44">
        <v>9</v>
      </c>
      <c r="AJ78" s="44">
        <v>9</v>
      </c>
      <c r="AK78" s="114"/>
      <c r="AT78" s="114"/>
    </row>
    <row r="79" spans="1:46" x14ac:dyDescent="0.2">
      <c r="B79" s="114"/>
      <c r="C79" s="6"/>
      <c r="D79" s="100"/>
      <c r="E79" s="100"/>
      <c r="F79" s="100"/>
      <c r="G79" s="100"/>
      <c r="H79" s="100"/>
      <c r="I79" s="100"/>
      <c r="J79" s="114"/>
      <c r="S79" s="114"/>
      <c r="AB79" s="114"/>
      <c r="AK79" s="114"/>
      <c r="AT79" s="114"/>
    </row>
    <row r="80" spans="1:46" x14ac:dyDescent="0.2">
      <c r="A80" s="31" t="s">
        <v>31</v>
      </c>
      <c r="B80" s="117"/>
      <c r="C80" s="32"/>
      <c r="D80" s="33"/>
      <c r="E80" s="33"/>
      <c r="F80" s="33"/>
      <c r="G80" s="33"/>
      <c r="H80" s="33"/>
      <c r="I80" s="33"/>
      <c r="J80" s="117"/>
      <c r="S80" s="117"/>
      <c r="AB80" s="117"/>
      <c r="AK80" s="117"/>
      <c r="AT80" s="117"/>
    </row>
    <row r="81" spans="1:46" x14ac:dyDescent="0.2">
      <c r="A81" t="s">
        <v>32</v>
      </c>
      <c r="B81" s="114"/>
      <c r="C81" s="23"/>
      <c r="D81" s="102">
        <v>51669.006789163817</v>
      </c>
      <c r="E81" s="108">
        <v>70000</v>
      </c>
      <c r="F81" s="108">
        <v>70000</v>
      </c>
      <c r="G81" s="108">
        <v>70000</v>
      </c>
      <c r="H81" s="108">
        <v>70000</v>
      </c>
      <c r="I81" s="108">
        <v>70000</v>
      </c>
      <c r="J81" s="114"/>
      <c r="S81" s="114"/>
      <c r="AB81" s="114"/>
      <c r="AK81" s="114"/>
      <c r="AT81" s="114"/>
    </row>
    <row r="82" spans="1:46" x14ac:dyDescent="0.2">
      <c r="A82" t="s">
        <v>33</v>
      </c>
      <c r="B82" s="114"/>
      <c r="C82" s="23"/>
      <c r="D82" s="108">
        <v>0</v>
      </c>
      <c r="E82" s="108"/>
      <c r="F82" s="109"/>
      <c r="G82" s="108"/>
      <c r="H82" s="108"/>
      <c r="I82" s="108"/>
      <c r="J82" s="114"/>
      <c r="S82" s="114"/>
      <c r="AB82" s="114"/>
      <c r="AK82" s="114"/>
      <c r="AT82" s="114"/>
    </row>
    <row r="83" spans="1:46" x14ac:dyDescent="0.2">
      <c r="B83" s="114"/>
      <c r="C83" s="23"/>
      <c r="D83" s="101">
        <f t="shared" ref="D83:I83" si="6">SUM(D81:D82)</f>
        <v>51669.006789163817</v>
      </c>
      <c r="E83" s="101">
        <f t="shared" si="6"/>
        <v>70000</v>
      </c>
      <c r="F83" s="101">
        <f t="shared" si="6"/>
        <v>70000</v>
      </c>
      <c r="G83" s="101">
        <f t="shared" si="6"/>
        <v>70000</v>
      </c>
      <c r="H83" s="101">
        <f t="shared" si="6"/>
        <v>70000</v>
      </c>
      <c r="I83" s="101">
        <f t="shared" si="6"/>
        <v>70000</v>
      </c>
      <c r="J83" s="114"/>
      <c r="S83" s="114"/>
      <c r="AB83" s="114"/>
      <c r="AK83" s="114"/>
      <c r="AT83" s="114"/>
    </row>
    <row r="84" spans="1:46" x14ac:dyDescent="0.2">
      <c r="A84" t="s">
        <v>34</v>
      </c>
      <c r="B84" s="114"/>
      <c r="C84" s="23"/>
      <c r="D84" s="102" t="e">
        <f>#REF!</f>
        <v>#REF!</v>
      </c>
      <c r="E84" s="102" t="e">
        <f>#REF!</f>
        <v>#REF!</v>
      </c>
      <c r="F84" s="102" t="e">
        <f>#REF!</f>
        <v>#REF!</v>
      </c>
      <c r="G84" s="102" t="e">
        <f>#REF!</f>
        <v>#REF!</v>
      </c>
      <c r="H84" s="102" t="e">
        <f>#REF!</f>
        <v>#REF!</v>
      </c>
      <c r="I84" s="102" t="e">
        <f>#REF!</f>
        <v>#REF!</v>
      </c>
      <c r="J84" s="114"/>
      <c r="S84" s="114"/>
      <c r="AB84" s="114"/>
      <c r="AK84" s="114"/>
      <c r="AT84" s="114"/>
    </row>
    <row r="85" spans="1:46" x14ac:dyDescent="0.2">
      <c r="A85" t="s">
        <v>35</v>
      </c>
      <c r="B85" s="114"/>
      <c r="C85" s="23"/>
      <c r="D85" s="103" t="e">
        <f t="shared" ref="D85:I85" si="7">IF(D84=0,0,D83/D84)</f>
        <v>#REF!</v>
      </c>
      <c r="E85" s="103" t="e">
        <f t="shared" si="7"/>
        <v>#REF!</v>
      </c>
      <c r="F85" s="103" t="e">
        <f t="shared" si="7"/>
        <v>#REF!</v>
      </c>
      <c r="G85" s="103" t="e">
        <f t="shared" si="7"/>
        <v>#REF!</v>
      </c>
      <c r="H85" s="103" t="e">
        <f t="shared" si="7"/>
        <v>#REF!</v>
      </c>
      <c r="I85" s="103" t="e">
        <f t="shared" si="7"/>
        <v>#REF!</v>
      </c>
      <c r="J85" s="114"/>
      <c r="S85" s="114"/>
      <c r="AB85" s="114"/>
      <c r="AK85" s="114"/>
      <c r="AT85" s="114"/>
    </row>
    <row r="86" spans="1:46" x14ac:dyDescent="0.2">
      <c r="B86" s="114"/>
      <c r="C86" s="23"/>
      <c r="D86" s="103"/>
      <c r="E86" s="103"/>
      <c r="F86" s="103"/>
      <c r="G86" s="103"/>
      <c r="H86" s="103"/>
      <c r="I86" s="103"/>
      <c r="J86" s="114"/>
      <c r="S86" s="114"/>
      <c r="AB86" s="114"/>
      <c r="AK86" s="114"/>
      <c r="AT86" s="114"/>
    </row>
    <row r="87" spans="1:46" x14ac:dyDescent="0.2">
      <c r="A87" s="39" t="s">
        <v>36</v>
      </c>
      <c r="B87" s="118"/>
      <c r="C87" s="40"/>
      <c r="D87" s="105"/>
      <c r="E87" s="105"/>
      <c r="F87" s="105"/>
      <c r="G87" s="105"/>
      <c r="H87" s="105"/>
      <c r="I87" s="105"/>
      <c r="J87" s="118"/>
      <c r="S87" s="118"/>
      <c r="AB87" s="118"/>
      <c r="AK87" s="118"/>
      <c r="AT87" s="118"/>
    </row>
    <row r="88" spans="1:46" x14ac:dyDescent="0.2">
      <c r="A88" t="s">
        <v>37</v>
      </c>
      <c r="B88" s="114"/>
      <c r="C88" s="6"/>
      <c r="D88" s="29">
        <v>0.84</v>
      </c>
      <c r="E88" s="29">
        <v>0.92</v>
      </c>
      <c r="F88" s="29">
        <v>0.92</v>
      </c>
      <c r="G88" s="29">
        <v>0.92</v>
      </c>
      <c r="H88" s="29">
        <v>0.92</v>
      </c>
      <c r="I88" s="29">
        <v>0.92</v>
      </c>
      <c r="J88" s="114"/>
      <c r="S88" s="114"/>
      <c r="AB88" s="114"/>
      <c r="AK88" s="114"/>
      <c r="AT88" s="114"/>
    </row>
    <row r="89" spans="1:46" x14ac:dyDescent="0.2">
      <c r="A89" t="s">
        <v>38</v>
      </c>
      <c r="B89" s="114"/>
      <c r="C89" s="6"/>
      <c r="D89" s="29">
        <v>0.16</v>
      </c>
      <c r="E89" s="29">
        <v>0.08</v>
      </c>
      <c r="F89" s="29">
        <v>0.08</v>
      </c>
      <c r="G89" s="29">
        <v>0.08</v>
      </c>
      <c r="H89" s="29">
        <v>0.08</v>
      </c>
      <c r="I89" s="29">
        <v>0.08</v>
      </c>
      <c r="J89" s="114"/>
      <c r="S89" s="114"/>
      <c r="AB89" s="114"/>
      <c r="AK89" s="114"/>
      <c r="AT89" s="114"/>
    </row>
    <row r="90" spans="1:46" x14ac:dyDescent="0.2">
      <c r="B90" s="114"/>
      <c r="C90" s="6"/>
      <c r="D90" s="98"/>
      <c r="E90" s="98"/>
      <c r="F90" s="98"/>
      <c r="G90" s="98"/>
      <c r="H90" s="98"/>
      <c r="I90" s="98"/>
      <c r="J90" s="114"/>
      <c r="S90" s="114"/>
      <c r="AB90" s="114"/>
      <c r="AK90" s="114"/>
      <c r="AT90" s="114"/>
    </row>
    <row r="91" spans="1:46" x14ac:dyDescent="0.2">
      <c r="B91" s="114"/>
      <c r="C91" s="6"/>
      <c r="D91" s="98"/>
      <c r="E91" s="98"/>
      <c r="F91" s="98"/>
      <c r="G91" s="98"/>
      <c r="H91" s="98"/>
      <c r="I91" s="98"/>
      <c r="J91" s="114"/>
      <c r="S91" s="114"/>
      <c r="AB91" s="114"/>
      <c r="AK91" s="114"/>
      <c r="AT91" s="114"/>
    </row>
    <row r="92" spans="1:46" x14ac:dyDescent="0.2">
      <c r="B92" s="114"/>
      <c r="C92" s="6"/>
      <c r="D92" s="98"/>
      <c r="E92" s="98"/>
      <c r="F92" s="98"/>
      <c r="G92" s="98"/>
      <c r="H92" s="98"/>
      <c r="I92" s="98"/>
      <c r="J92" s="114"/>
      <c r="S92" s="114"/>
      <c r="AB92" s="114"/>
      <c r="AK92" s="114"/>
      <c r="AT92" s="114"/>
    </row>
    <row r="93" spans="1:46" x14ac:dyDescent="0.2">
      <c r="A93" s="85" t="s">
        <v>49</v>
      </c>
      <c r="B93" s="116"/>
      <c r="C93" s="85"/>
      <c r="D93" s="99"/>
      <c r="E93" s="99"/>
      <c r="F93" s="99"/>
      <c r="G93" s="99"/>
      <c r="H93" s="99"/>
      <c r="I93" s="99"/>
      <c r="J93" s="116"/>
      <c r="K93" s="88"/>
      <c r="L93" s="86"/>
      <c r="M93" s="86"/>
      <c r="N93" s="87"/>
      <c r="O93" s="87"/>
      <c r="P93" s="88"/>
      <c r="Q93" s="86"/>
      <c r="R93" s="88"/>
      <c r="S93" s="116"/>
      <c r="T93" s="88"/>
      <c r="U93" s="87"/>
      <c r="V93" s="88"/>
      <c r="W93" s="87"/>
      <c r="X93" s="88"/>
      <c r="Y93" s="87"/>
      <c r="Z93" s="88"/>
      <c r="AA93" s="87"/>
      <c r="AB93" s="116"/>
      <c r="AC93" s="87"/>
      <c r="AD93" s="87"/>
      <c r="AE93" s="86"/>
      <c r="AF93" s="86"/>
      <c r="AG93" s="86"/>
      <c r="AH93" s="86"/>
      <c r="AI93" s="86"/>
      <c r="AJ93" s="86"/>
      <c r="AK93" s="116"/>
      <c r="AL93" s="87"/>
      <c r="AM93" s="86"/>
      <c r="AN93" s="86"/>
      <c r="AO93" s="86"/>
      <c r="AP93" s="86"/>
      <c r="AQ93" s="86"/>
      <c r="AR93" s="86"/>
      <c r="AS93" s="86"/>
      <c r="AT93" s="116"/>
    </row>
    <row r="94" spans="1:46" x14ac:dyDescent="0.2">
      <c r="B94" s="114"/>
      <c r="C94" s="6"/>
      <c r="D94" s="98"/>
      <c r="E94" s="98"/>
      <c r="F94" s="98"/>
      <c r="G94" s="98"/>
      <c r="H94" s="98"/>
      <c r="I94" s="98"/>
      <c r="J94" s="114"/>
      <c r="S94" s="114"/>
      <c r="AB94" s="114"/>
      <c r="AK94" s="114"/>
      <c r="AT94" s="114"/>
    </row>
    <row r="95" spans="1:46" x14ac:dyDescent="0.2">
      <c r="A95" t="s">
        <v>40</v>
      </c>
      <c r="B95" s="114"/>
      <c r="C95" s="23"/>
      <c r="D95" s="100">
        <f t="shared" ref="D95:I98" si="8">D61</f>
        <v>20</v>
      </c>
      <c r="E95" s="100">
        <f t="shared" si="8"/>
        <v>20</v>
      </c>
      <c r="F95" s="100">
        <f t="shared" si="8"/>
        <v>20</v>
      </c>
      <c r="G95" s="100">
        <f t="shared" si="8"/>
        <v>20</v>
      </c>
      <c r="H95" s="100">
        <f t="shared" si="8"/>
        <v>20</v>
      </c>
      <c r="I95" s="100">
        <f t="shared" si="8"/>
        <v>20</v>
      </c>
      <c r="J95" s="114"/>
      <c r="L95" s="15" t="s">
        <v>40</v>
      </c>
      <c r="M95">
        <v>20</v>
      </c>
      <c r="N95">
        <v>20</v>
      </c>
      <c r="O95">
        <v>20</v>
      </c>
      <c r="P95">
        <v>20</v>
      </c>
      <c r="Q95">
        <v>20</v>
      </c>
      <c r="R95">
        <v>20</v>
      </c>
      <c r="S95" s="114"/>
      <c r="U95" s="15" t="s">
        <v>40</v>
      </c>
      <c r="V95">
        <v>20</v>
      </c>
      <c r="W95">
        <v>20</v>
      </c>
      <c r="X95">
        <v>20</v>
      </c>
      <c r="Y95">
        <v>20</v>
      </c>
      <c r="Z95">
        <v>20</v>
      </c>
      <c r="AA95">
        <v>20</v>
      </c>
      <c r="AB95" s="114"/>
      <c r="AD95" t="s">
        <v>40</v>
      </c>
      <c r="AE95">
        <v>20</v>
      </c>
      <c r="AF95">
        <v>20</v>
      </c>
      <c r="AG95">
        <v>20</v>
      </c>
      <c r="AH95">
        <v>20</v>
      </c>
      <c r="AI95">
        <v>20</v>
      </c>
      <c r="AJ95">
        <v>20</v>
      </c>
      <c r="AK95" s="114"/>
      <c r="AN95">
        <v>20</v>
      </c>
      <c r="AO95">
        <v>20</v>
      </c>
      <c r="AP95">
        <v>20</v>
      </c>
      <c r="AQ95">
        <v>20</v>
      </c>
      <c r="AR95">
        <v>20</v>
      </c>
      <c r="AS95">
        <v>20</v>
      </c>
      <c r="AT95" s="114"/>
    </row>
    <row r="96" spans="1:46" x14ac:dyDescent="0.2">
      <c r="A96" t="s">
        <v>41</v>
      </c>
      <c r="B96" s="114"/>
      <c r="C96" s="23"/>
      <c r="D96" s="100">
        <f t="shared" si="8"/>
        <v>3</v>
      </c>
      <c r="E96" s="100">
        <f t="shared" si="8"/>
        <v>3</v>
      </c>
      <c r="F96" s="100">
        <f t="shared" si="8"/>
        <v>3</v>
      </c>
      <c r="G96" s="100">
        <f t="shared" si="8"/>
        <v>3</v>
      </c>
      <c r="H96" s="100">
        <f t="shared" si="8"/>
        <v>3</v>
      </c>
      <c r="I96" s="100">
        <f t="shared" si="8"/>
        <v>3</v>
      </c>
      <c r="J96" s="114"/>
      <c r="L96" s="15" t="s">
        <v>41</v>
      </c>
      <c r="M96">
        <v>3</v>
      </c>
      <c r="N96">
        <v>3</v>
      </c>
      <c r="O96">
        <v>3</v>
      </c>
      <c r="P96">
        <v>3</v>
      </c>
      <c r="Q96">
        <v>3</v>
      </c>
      <c r="R96">
        <v>3</v>
      </c>
      <c r="S96" s="114"/>
      <c r="U96" s="15" t="s">
        <v>41</v>
      </c>
      <c r="V96">
        <v>3</v>
      </c>
      <c r="W96">
        <v>3</v>
      </c>
      <c r="X96">
        <v>3</v>
      </c>
      <c r="Y96">
        <v>3</v>
      </c>
      <c r="Z96">
        <v>3</v>
      </c>
      <c r="AA96">
        <v>3</v>
      </c>
      <c r="AB96" s="114"/>
      <c r="AD96" t="s">
        <v>41</v>
      </c>
      <c r="AE96">
        <v>3</v>
      </c>
      <c r="AF96">
        <v>3</v>
      </c>
      <c r="AG96">
        <v>3</v>
      </c>
      <c r="AH96">
        <v>3</v>
      </c>
      <c r="AI96">
        <v>3</v>
      </c>
      <c r="AJ96">
        <v>3</v>
      </c>
      <c r="AK96" s="114"/>
      <c r="AM96" t="s">
        <v>41</v>
      </c>
      <c r="AN96">
        <v>3</v>
      </c>
      <c r="AO96">
        <v>3</v>
      </c>
      <c r="AP96">
        <v>3</v>
      </c>
      <c r="AQ96">
        <v>3</v>
      </c>
      <c r="AR96">
        <v>3</v>
      </c>
      <c r="AS96">
        <v>3</v>
      </c>
      <c r="AT96" s="114"/>
    </row>
    <row r="97" spans="1:46" x14ac:dyDescent="0.2">
      <c r="A97" t="s">
        <v>42</v>
      </c>
      <c r="B97" s="114"/>
      <c r="C97" s="23"/>
      <c r="D97" s="100">
        <f t="shared" si="8"/>
        <v>5</v>
      </c>
      <c r="E97" s="100">
        <f t="shared" si="8"/>
        <v>5</v>
      </c>
      <c r="F97" s="100">
        <f t="shared" si="8"/>
        <v>5</v>
      </c>
      <c r="G97" s="100">
        <f t="shared" si="8"/>
        <v>5</v>
      </c>
      <c r="H97" s="100">
        <f t="shared" si="8"/>
        <v>5</v>
      </c>
      <c r="I97" s="100">
        <f t="shared" si="8"/>
        <v>5</v>
      </c>
      <c r="J97" s="114"/>
      <c r="L97" s="15" t="s">
        <v>42</v>
      </c>
      <c r="M97">
        <v>5</v>
      </c>
      <c r="N97">
        <v>5</v>
      </c>
      <c r="O97">
        <v>5</v>
      </c>
      <c r="P97">
        <v>5</v>
      </c>
      <c r="Q97">
        <v>5</v>
      </c>
      <c r="R97">
        <v>5</v>
      </c>
      <c r="S97" s="114"/>
      <c r="U97" s="15" t="s">
        <v>42</v>
      </c>
      <c r="V97">
        <v>5</v>
      </c>
      <c r="W97">
        <v>5</v>
      </c>
      <c r="X97">
        <v>5</v>
      </c>
      <c r="Y97">
        <v>5</v>
      </c>
      <c r="Z97">
        <v>5</v>
      </c>
      <c r="AA97">
        <v>5</v>
      </c>
      <c r="AB97" s="114"/>
      <c r="AD97" t="s">
        <v>42</v>
      </c>
      <c r="AE97">
        <v>5</v>
      </c>
      <c r="AF97">
        <v>5</v>
      </c>
      <c r="AG97">
        <v>5</v>
      </c>
      <c r="AH97">
        <v>5</v>
      </c>
      <c r="AI97">
        <v>5</v>
      </c>
      <c r="AJ97">
        <v>5</v>
      </c>
      <c r="AK97" s="114"/>
      <c r="AM97" t="s">
        <v>42</v>
      </c>
      <c r="AN97">
        <v>5</v>
      </c>
      <c r="AO97">
        <v>5</v>
      </c>
      <c r="AP97">
        <v>5</v>
      </c>
      <c r="AQ97">
        <v>5</v>
      </c>
      <c r="AR97">
        <v>5</v>
      </c>
      <c r="AS97">
        <v>5</v>
      </c>
      <c r="AT97" s="114"/>
    </row>
    <row r="98" spans="1:46" x14ac:dyDescent="0.2">
      <c r="A98" t="s">
        <v>43</v>
      </c>
      <c r="B98" s="114"/>
      <c r="C98" s="23"/>
      <c r="D98" s="100">
        <f t="shared" si="8"/>
        <v>10</v>
      </c>
      <c r="E98" s="100">
        <f t="shared" si="8"/>
        <v>10</v>
      </c>
      <c r="F98" s="100">
        <f t="shared" si="8"/>
        <v>10</v>
      </c>
      <c r="G98" s="100">
        <f t="shared" si="8"/>
        <v>10</v>
      </c>
      <c r="H98" s="100">
        <f t="shared" si="8"/>
        <v>10</v>
      </c>
      <c r="I98" s="100">
        <f t="shared" si="8"/>
        <v>10</v>
      </c>
      <c r="J98" s="114"/>
      <c r="L98" s="15" t="s">
        <v>43</v>
      </c>
      <c r="M98">
        <v>10</v>
      </c>
      <c r="N98">
        <v>10</v>
      </c>
      <c r="O98">
        <v>10</v>
      </c>
      <c r="P98">
        <v>10</v>
      </c>
      <c r="Q98">
        <v>10</v>
      </c>
      <c r="R98">
        <v>10</v>
      </c>
      <c r="S98" s="114"/>
      <c r="U98" s="15" t="s">
        <v>43</v>
      </c>
      <c r="V98">
        <v>10</v>
      </c>
      <c r="W98">
        <v>10</v>
      </c>
      <c r="X98">
        <v>10</v>
      </c>
      <c r="Y98">
        <v>10</v>
      </c>
      <c r="Z98">
        <v>10</v>
      </c>
      <c r="AA98">
        <v>10</v>
      </c>
      <c r="AB98" s="114"/>
      <c r="AD98" t="s">
        <v>43</v>
      </c>
      <c r="AE98">
        <v>10</v>
      </c>
      <c r="AF98">
        <v>10</v>
      </c>
      <c r="AG98">
        <v>10</v>
      </c>
      <c r="AH98">
        <v>10</v>
      </c>
      <c r="AI98">
        <v>10</v>
      </c>
      <c r="AJ98">
        <v>10</v>
      </c>
      <c r="AK98" s="114"/>
      <c r="AM98" t="s">
        <v>43</v>
      </c>
      <c r="AN98">
        <v>10</v>
      </c>
      <c r="AO98">
        <v>10</v>
      </c>
      <c r="AP98">
        <v>10</v>
      </c>
      <c r="AQ98">
        <v>10</v>
      </c>
      <c r="AR98">
        <v>10</v>
      </c>
      <c r="AS98">
        <v>10</v>
      </c>
      <c r="AT98" s="114"/>
    </row>
    <row r="99" spans="1:46" x14ac:dyDescent="0.2">
      <c r="A99" t="s">
        <v>17</v>
      </c>
      <c r="B99" s="114"/>
      <c r="C99" s="6"/>
      <c r="D99" s="103">
        <v>35.846279998766988</v>
      </c>
      <c r="E99" s="103">
        <v>35.85</v>
      </c>
      <c r="F99" s="103">
        <v>35.85</v>
      </c>
      <c r="G99" s="103">
        <v>35.85</v>
      </c>
      <c r="H99" s="103">
        <v>35.85</v>
      </c>
      <c r="I99" s="103">
        <v>35.85</v>
      </c>
      <c r="J99" s="114"/>
      <c r="K99" s="65"/>
      <c r="L99" s="15" t="s">
        <v>17</v>
      </c>
      <c r="M99" s="65">
        <v>41.504360322474867</v>
      </c>
      <c r="N99" s="65">
        <v>41.504360322474867</v>
      </c>
      <c r="O99" s="65">
        <v>41.504360322474867</v>
      </c>
      <c r="P99" s="65">
        <v>41.504360322474867</v>
      </c>
      <c r="Q99" s="65">
        <v>41.504360322474867</v>
      </c>
      <c r="R99" s="65">
        <v>41.504360322474867</v>
      </c>
      <c r="S99" s="114"/>
      <c r="T99" s="65"/>
      <c r="U99" s="15" t="s">
        <v>17</v>
      </c>
      <c r="V99" s="65">
        <v>41.381169099620564</v>
      </c>
      <c r="W99" s="65">
        <v>41.381169099620564</v>
      </c>
      <c r="X99" s="65">
        <v>41.381169099620564</v>
      </c>
      <c r="Y99" s="65">
        <v>41.381169099620564</v>
      </c>
      <c r="Z99" s="65">
        <v>41.381169099620564</v>
      </c>
      <c r="AA99" s="65">
        <v>41.381169099620564</v>
      </c>
      <c r="AB99" s="114"/>
      <c r="AC99" s="65"/>
      <c r="AD99" t="s">
        <v>17</v>
      </c>
      <c r="AE99" s="83">
        <v>40.479999999999997</v>
      </c>
      <c r="AF99" s="83">
        <v>40.479999999999997</v>
      </c>
      <c r="AG99" s="83">
        <v>40.479999999999997</v>
      </c>
      <c r="AH99" s="83">
        <v>40.479999999999997</v>
      </c>
      <c r="AI99" s="83">
        <v>40.479999999999997</v>
      </c>
      <c r="AJ99" s="83">
        <v>40.479999999999997</v>
      </c>
      <c r="AK99" s="114"/>
      <c r="AL99" s="65"/>
      <c r="AM99" t="s">
        <v>17</v>
      </c>
      <c r="AN99" s="83">
        <v>40.281993069224001</v>
      </c>
      <c r="AO99" s="83">
        <v>41.373401906067677</v>
      </c>
      <c r="AP99" s="83">
        <v>42.954061648897579</v>
      </c>
      <c r="AQ99" s="83">
        <v>43.564907029416979</v>
      </c>
      <c r="AR99" s="83">
        <v>40.901920705827798</v>
      </c>
      <c r="AS99" s="83">
        <v>39.917926299532965</v>
      </c>
      <c r="AT99" s="114"/>
    </row>
    <row r="100" spans="1:46" x14ac:dyDescent="0.2">
      <c r="A100" t="s">
        <v>18</v>
      </c>
      <c r="B100" s="114"/>
      <c r="C100" s="6"/>
      <c r="D100" s="103">
        <v>19.374908942422987</v>
      </c>
      <c r="E100" s="103">
        <v>19.37</v>
      </c>
      <c r="F100" s="103">
        <v>19.37</v>
      </c>
      <c r="G100" s="103">
        <v>19.37</v>
      </c>
      <c r="H100" s="103">
        <v>19.37</v>
      </c>
      <c r="I100" s="103">
        <v>19.37</v>
      </c>
      <c r="J100" s="114"/>
      <c r="K100" s="65"/>
      <c r="L100" s="15" t="s">
        <v>18</v>
      </c>
      <c r="M100" s="65">
        <v>22.43310050552315</v>
      </c>
      <c r="N100" s="65">
        <v>22.43310050552315</v>
      </c>
      <c r="O100" s="65">
        <v>22.43310050552315</v>
      </c>
      <c r="P100" s="65">
        <v>22.43310050552315</v>
      </c>
      <c r="Q100" s="65">
        <v>22.43310050552315</v>
      </c>
      <c r="R100" s="65">
        <v>22.43310050552315</v>
      </c>
      <c r="S100" s="114"/>
      <c r="T100" s="65"/>
      <c r="U100" s="15" t="s">
        <v>18</v>
      </c>
      <c r="V100" s="65">
        <v>22.366515668117714</v>
      </c>
      <c r="W100" s="65">
        <v>22.366515668117714</v>
      </c>
      <c r="X100" s="65">
        <v>22.366515668117714</v>
      </c>
      <c r="Y100" s="65">
        <v>22.366515668117714</v>
      </c>
      <c r="Z100" s="65">
        <v>22.366515668117714</v>
      </c>
      <c r="AA100" s="65">
        <v>22.366515668117714</v>
      </c>
      <c r="AB100" s="114"/>
      <c r="AC100" s="65"/>
      <c r="AD100" t="s">
        <v>18</v>
      </c>
      <c r="AE100" s="83">
        <v>21.877317702115985</v>
      </c>
      <c r="AF100" s="83">
        <v>21.877317702115985</v>
      </c>
      <c r="AG100" s="83">
        <v>21.877317702115985</v>
      </c>
      <c r="AH100" s="83">
        <v>21.877317702115985</v>
      </c>
      <c r="AI100" s="83">
        <v>21.877317702115985</v>
      </c>
      <c r="AJ100" s="83">
        <v>21.877317702115985</v>
      </c>
      <c r="AK100" s="114"/>
      <c r="AL100" s="65"/>
      <c r="AM100" t="s">
        <v>18</v>
      </c>
      <c r="AN100" s="83">
        <v>21.772411189177038</v>
      </c>
      <c r="AO100" s="83">
        <v>22.362317501171738</v>
      </c>
      <c r="AP100" s="83">
        <v>23.216663854191811</v>
      </c>
      <c r="AQ100" s="83">
        <v>23.546825690395462</v>
      </c>
      <c r="AR100" s="83">
        <v>22.107481983426908</v>
      </c>
      <c r="AS100" s="83">
        <v>21.575633154971857</v>
      </c>
      <c r="AT100" s="114"/>
    </row>
    <row r="101" spans="1:46" x14ac:dyDescent="0.2">
      <c r="B101" s="114"/>
      <c r="C101" s="6"/>
      <c r="D101" s="103"/>
      <c r="E101" s="103"/>
      <c r="F101" s="103"/>
      <c r="G101" s="103"/>
      <c r="H101" s="103"/>
      <c r="I101" s="103"/>
      <c r="J101" s="114"/>
      <c r="K101" s="65"/>
      <c r="L101" s="15"/>
      <c r="M101" s="65"/>
      <c r="N101" s="65"/>
      <c r="O101" s="65"/>
      <c r="P101" s="65"/>
      <c r="Q101" s="65"/>
      <c r="R101" s="65"/>
      <c r="S101" s="114"/>
      <c r="T101" s="65"/>
      <c r="U101" s="15"/>
      <c r="V101" s="65"/>
      <c r="W101" s="65"/>
      <c r="X101" s="65"/>
      <c r="Y101" s="65"/>
      <c r="Z101" s="65"/>
      <c r="AA101" s="65"/>
      <c r="AB101" s="114"/>
      <c r="AC101" s="65"/>
      <c r="AE101" s="83"/>
      <c r="AF101" s="83"/>
      <c r="AG101" s="83"/>
      <c r="AH101" s="83"/>
      <c r="AI101" s="83"/>
      <c r="AJ101" s="83"/>
      <c r="AK101" s="114"/>
      <c r="AL101" s="65"/>
      <c r="AM101" t="s">
        <v>19</v>
      </c>
      <c r="AN101" s="83">
        <v>230.99375971403245</v>
      </c>
      <c r="AO101" s="83">
        <v>237.25235347761298</v>
      </c>
      <c r="AP101" s="83">
        <v>246.31651612213349</v>
      </c>
      <c r="AQ101" s="83">
        <v>249.81935846679215</v>
      </c>
      <c r="AR101" s="83">
        <v>234.54868350550569</v>
      </c>
      <c r="AS101" s="83">
        <v>228.90604891547895</v>
      </c>
      <c r="AT101" s="114"/>
    </row>
    <row r="102" spans="1:46" x14ac:dyDescent="0.2">
      <c r="A102" t="s">
        <v>44</v>
      </c>
      <c r="B102" s="114"/>
      <c r="C102" s="6"/>
      <c r="D102" s="103">
        <v>2.158764227568021</v>
      </c>
      <c r="E102" s="103">
        <v>2.16</v>
      </c>
      <c r="F102" s="103">
        <v>2.16</v>
      </c>
      <c r="G102" s="103">
        <v>2.16</v>
      </c>
      <c r="H102" s="103">
        <v>2.16</v>
      </c>
      <c r="I102" s="103">
        <v>2.16</v>
      </c>
      <c r="J102" s="114"/>
      <c r="K102" s="65"/>
      <c r="L102" s="15" t="s">
        <v>44</v>
      </c>
      <c r="M102" s="65">
        <v>2.4995098056293203</v>
      </c>
      <c r="N102" s="65">
        <v>2.4995098056293203</v>
      </c>
      <c r="O102" s="65">
        <v>2.4995098056293203</v>
      </c>
      <c r="P102" s="65">
        <v>2.4995098056293203</v>
      </c>
      <c r="Q102" s="65">
        <v>2.4995098056293203</v>
      </c>
      <c r="R102" s="65">
        <v>2.4995098056293203</v>
      </c>
      <c r="S102" s="114"/>
      <c r="T102" s="65"/>
      <c r="U102" s="15" t="s">
        <v>44</v>
      </c>
      <c r="V102" s="65">
        <v>2.492090882241528</v>
      </c>
      <c r="W102" s="65">
        <v>2.492090882241528</v>
      </c>
      <c r="X102" s="65">
        <v>2.492090882241528</v>
      </c>
      <c r="Y102" s="65">
        <v>2.492090882241528</v>
      </c>
      <c r="Z102" s="65">
        <v>2.492090882241528</v>
      </c>
      <c r="AA102" s="65">
        <v>2.492090882241528</v>
      </c>
      <c r="AB102" s="114"/>
      <c r="AC102" s="65"/>
      <c r="AD102" t="s">
        <v>44</v>
      </c>
      <c r="AE102" s="83">
        <v>2.4375841450825608</v>
      </c>
      <c r="AF102" s="83">
        <v>2.4375841450825608</v>
      </c>
      <c r="AG102" s="83">
        <v>2.4375841450825608</v>
      </c>
      <c r="AH102" s="83">
        <v>2.4375841450825608</v>
      </c>
      <c r="AI102" s="83">
        <v>2.4375841450825608</v>
      </c>
      <c r="AJ102" s="83">
        <v>2.4375841450825608</v>
      </c>
      <c r="AK102" s="114"/>
      <c r="AL102" s="65"/>
      <c r="AM102" t="s">
        <v>44</v>
      </c>
      <c r="AN102">
        <v>2.4258953971227912</v>
      </c>
      <c r="AO102">
        <v>2.4916231199077159</v>
      </c>
      <c r="AP102">
        <v>2.586814914116081</v>
      </c>
      <c r="AQ102">
        <v>2.6236017482334795</v>
      </c>
      <c r="AR102">
        <v>2.4632291903539745</v>
      </c>
      <c r="AS102">
        <v>2.4039702679634396</v>
      </c>
      <c r="AT102" s="114"/>
    </row>
    <row r="103" spans="1:46" x14ac:dyDescent="0.2">
      <c r="A103" t="s">
        <v>45</v>
      </c>
      <c r="B103" s="114"/>
      <c r="C103" s="6"/>
      <c r="D103" s="100">
        <f t="shared" ref="D103:I103" si="9">D69</f>
        <v>2</v>
      </c>
      <c r="E103" s="100">
        <f t="shared" si="9"/>
        <v>2</v>
      </c>
      <c r="F103" s="100">
        <f t="shared" si="9"/>
        <v>2</v>
      </c>
      <c r="G103" s="100">
        <f t="shared" si="9"/>
        <v>2</v>
      </c>
      <c r="H103" s="100">
        <f t="shared" si="9"/>
        <v>2</v>
      </c>
      <c r="I103" s="100">
        <f t="shared" si="9"/>
        <v>2</v>
      </c>
      <c r="J103" s="114"/>
      <c r="L103" s="15" t="s">
        <v>45</v>
      </c>
      <c r="M103">
        <v>2</v>
      </c>
      <c r="N103">
        <v>2</v>
      </c>
      <c r="O103">
        <v>2</v>
      </c>
      <c r="P103">
        <v>2</v>
      </c>
      <c r="Q103">
        <v>2</v>
      </c>
      <c r="R103">
        <v>2</v>
      </c>
      <c r="S103" s="114"/>
      <c r="U103" s="15" t="s">
        <v>45</v>
      </c>
      <c r="V103">
        <v>2</v>
      </c>
      <c r="W103">
        <v>2</v>
      </c>
      <c r="X103">
        <v>2</v>
      </c>
      <c r="Y103">
        <v>2</v>
      </c>
      <c r="Z103">
        <v>2</v>
      </c>
      <c r="AA103">
        <v>2</v>
      </c>
      <c r="AB103" s="114"/>
      <c r="AD103" t="s">
        <v>45</v>
      </c>
      <c r="AE103">
        <v>2</v>
      </c>
      <c r="AF103">
        <v>2</v>
      </c>
      <c r="AG103">
        <v>2</v>
      </c>
      <c r="AH103">
        <v>2</v>
      </c>
      <c r="AI103">
        <v>2</v>
      </c>
      <c r="AJ103">
        <v>2</v>
      </c>
      <c r="AK103" s="114"/>
      <c r="AM103" t="s">
        <v>45</v>
      </c>
      <c r="AN103">
        <v>2</v>
      </c>
      <c r="AO103">
        <v>2</v>
      </c>
      <c r="AP103">
        <v>2</v>
      </c>
      <c r="AQ103">
        <v>2</v>
      </c>
      <c r="AR103">
        <v>2</v>
      </c>
      <c r="AS103">
        <v>2</v>
      </c>
      <c r="AT103" s="114"/>
    </row>
    <row r="104" spans="1:46" x14ac:dyDescent="0.2">
      <c r="A104" t="s">
        <v>85</v>
      </c>
      <c r="B104" s="114"/>
      <c r="C104" s="6"/>
      <c r="D104" s="100"/>
      <c r="E104" s="100"/>
      <c r="F104" s="100"/>
      <c r="G104" s="100"/>
      <c r="H104" s="100"/>
      <c r="I104" s="100"/>
      <c r="J104" s="114"/>
      <c r="L104" s="15"/>
      <c r="S104" s="114"/>
      <c r="U104" s="15"/>
      <c r="AB104" s="114"/>
      <c r="AK104" s="114"/>
      <c r="AM104" t="s">
        <v>85</v>
      </c>
      <c r="AN104" s="74">
        <v>1</v>
      </c>
      <c r="AO104" s="74">
        <v>1</v>
      </c>
      <c r="AP104" s="74">
        <v>1</v>
      </c>
      <c r="AQ104" s="74">
        <v>1</v>
      </c>
      <c r="AR104" s="74">
        <v>1</v>
      </c>
      <c r="AS104" s="74">
        <v>1</v>
      </c>
      <c r="AT104" s="114"/>
    </row>
    <row r="105" spans="1:46" x14ac:dyDescent="0.2">
      <c r="A105" t="s">
        <v>46</v>
      </c>
      <c r="B105" s="114"/>
      <c r="C105" s="6"/>
      <c r="D105" s="100">
        <f t="shared" ref="D105:I105" si="10">D71</f>
        <v>2</v>
      </c>
      <c r="E105" s="100">
        <f t="shared" si="10"/>
        <v>2</v>
      </c>
      <c r="F105" s="100">
        <f t="shared" si="10"/>
        <v>2</v>
      </c>
      <c r="G105" s="100">
        <f t="shared" si="10"/>
        <v>2</v>
      </c>
      <c r="H105" s="100">
        <f t="shared" si="10"/>
        <v>2</v>
      </c>
      <c r="I105" s="100">
        <f t="shared" si="10"/>
        <v>2</v>
      </c>
      <c r="J105" s="114"/>
      <c r="L105" s="15" t="s">
        <v>46</v>
      </c>
      <c r="M105">
        <v>2</v>
      </c>
      <c r="N105">
        <v>2</v>
      </c>
      <c r="O105">
        <v>2</v>
      </c>
      <c r="P105">
        <v>2</v>
      </c>
      <c r="Q105">
        <v>2</v>
      </c>
      <c r="R105">
        <v>2</v>
      </c>
      <c r="S105" s="114"/>
      <c r="U105" s="15" t="s">
        <v>46</v>
      </c>
      <c r="V105">
        <v>2</v>
      </c>
      <c r="W105">
        <v>2</v>
      </c>
      <c r="X105">
        <v>2</v>
      </c>
      <c r="Y105">
        <v>2</v>
      </c>
      <c r="Z105">
        <v>2</v>
      </c>
      <c r="AA105">
        <v>2</v>
      </c>
      <c r="AB105" s="114"/>
      <c r="AD105" t="s">
        <v>46</v>
      </c>
      <c r="AE105">
        <v>2</v>
      </c>
      <c r="AF105">
        <v>2</v>
      </c>
      <c r="AG105">
        <v>2</v>
      </c>
      <c r="AH105">
        <v>2</v>
      </c>
      <c r="AI105">
        <v>2</v>
      </c>
      <c r="AJ105">
        <v>2</v>
      </c>
      <c r="AK105" s="114"/>
      <c r="AM105" t="s">
        <v>46</v>
      </c>
      <c r="AN105" s="74">
        <v>2</v>
      </c>
      <c r="AO105" s="74">
        <v>2</v>
      </c>
      <c r="AP105" s="74">
        <v>2</v>
      </c>
      <c r="AQ105" s="74">
        <v>2</v>
      </c>
      <c r="AR105" s="74">
        <v>2</v>
      </c>
      <c r="AS105" s="74">
        <v>2</v>
      </c>
      <c r="AT105" s="114"/>
    </row>
    <row r="106" spans="1:46" x14ac:dyDescent="0.2">
      <c r="A106" t="s">
        <v>86</v>
      </c>
      <c r="B106" s="114"/>
      <c r="C106" s="6"/>
      <c r="D106" s="100"/>
      <c r="E106" s="100"/>
      <c r="F106" s="100"/>
      <c r="G106" s="100"/>
      <c r="H106" s="100"/>
      <c r="I106" s="100"/>
      <c r="J106" s="114"/>
      <c r="S106" s="114"/>
      <c r="AB106" s="114"/>
      <c r="AD106" t="s">
        <v>47</v>
      </c>
      <c r="AE106" s="74">
        <v>3000</v>
      </c>
      <c r="AF106" s="74">
        <v>3000</v>
      </c>
      <c r="AG106" s="74">
        <v>3000</v>
      </c>
      <c r="AH106" s="74">
        <v>3000</v>
      </c>
      <c r="AI106" s="74">
        <v>3000</v>
      </c>
      <c r="AJ106" s="74">
        <v>3000</v>
      </c>
      <c r="AK106" s="114"/>
      <c r="AM106" t="s">
        <v>86</v>
      </c>
      <c r="AN106" s="74">
        <v>1</v>
      </c>
      <c r="AO106" s="74">
        <v>1</v>
      </c>
      <c r="AP106" s="74">
        <v>1</v>
      </c>
      <c r="AQ106" s="74">
        <v>1</v>
      </c>
      <c r="AR106" s="74">
        <v>1</v>
      </c>
      <c r="AS106" s="74">
        <v>1</v>
      </c>
      <c r="AT106" s="114"/>
    </row>
    <row r="107" spans="1:46" x14ac:dyDescent="0.2">
      <c r="A107" t="s">
        <v>47</v>
      </c>
      <c r="B107" s="114"/>
      <c r="C107" s="6"/>
      <c r="D107" s="110">
        <f>D73</f>
        <v>3000</v>
      </c>
      <c r="E107" s="105">
        <v>4035.586570779356</v>
      </c>
      <c r="F107" s="105">
        <v>4072.8096390711826</v>
      </c>
      <c r="G107" s="105">
        <v>4247.7347865483089</v>
      </c>
      <c r="H107" s="105">
        <v>4358.7568406624905</v>
      </c>
      <c r="I107" s="105">
        <v>4477.785404974381</v>
      </c>
      <c r="J107" s="114"/>
      <c r="K107" s="44"/>
      <c r="L107" s="15" t="s">
        <v>47</v>
      </c>
      <c r="M107" s="44">
        <v>3000</v>
      </c>
      <c r="N107" s="44">
        <v>3000</v>
      </c>
      <c r="O107" s="44">
        <v>3000</v>
      </c>
      <c r="P107" s="44">
        <v>3000</v>
      </c>
      <c r="Q107" s="44">
        <v>3000</v>
      </c>
      <c r="R107" s="44">
        <v>3000</v>
      </c>
      <c r="S107" s="114"/>
      <c r="T107" s="44"/>
      <c r="U107" s="15" t="s">
        <v>47</v>
      </c>
      <c r="V107" s="44">
        <v>3000</v>
      </c>
      <c r="W107" s="44">
        <v>3000</v>
      </c>
      <c r="X107" s="44">
        <v>3000</v>
      </c>
      <c r="Y107" s="44">
        <v>3000</v>
      </c>
      <c r="Z107" s="44">
        <v>3000</v>
      </c>
      <c r="AA107" s="44">
        <v>3000</v>
      </c>
      <c r="AB107" s="114"/>
      <c r="AC107" s="44"/>
      <c r="AD107" t="s">
        <v>48</v>
      </c>
      <c r="AE107" s="74">
        <v>2000</v>
      </c>
      <c r="AF107" s="74">
        <v>2000</v>
      </c>
      <c r="AG107" s="74">
        <v>2000</v>
      </c>
      <c r="AH107" s="74">
        <v>2000</v>
      </c>
      <c r="AI107" s="74">
        <v>2000</v>
      </c>
      <c r="AJ107" s="74">
        <v>2000</v>
      </c>
      <c r="AK107" s="114"/>
      <c r="AL107" s="44"/>
      <c r="AT107" s="114"/>
    </row>
    <row r="108" spans="1:46" x14ac:dyDescent="0.2">
      <c r="A108" t="s">
        <v>48</v>
      </c>
      <c r="B108" s="114"/>
      <c r="C108" s="6"/>
      <c r="D108" s="110">
        <f>D74</f>
        <v>2000</v>
      </c>
      <c r="E108" s="105">
        <v>2211.9899735511126</v>
      </c>
      <c r="F108" s="105">
        <v>2212.9680664878915</v>
      </c>
      <c r="G108" s="105">
        <v>2227.0036938874009</v>
      </c>
      <c r="H108" s="105">
        <v>2257.0821236193797</v>
      </c>
      <c r="I108" s="105">
        <v>2290.3229278110944</v>
      </c>
      <c r="J108" s="114"/>
      <c r="K108" s="44"/>
      <c r="L108" s="15" t="s">
        <v>48</v>
      </c>
      <c r="M108" s="44">
        <v>2000</v>
      </c>
      <c r="N108" s="44">
        <v>2000</v>
      </c>
      <c r="O108" s="44">
        <v>2000</v>
      </c>
      <c r="P108" s="44">
        <v>2000</v>
      </c>
      <c r="Q108" s="44">
        <v>2000</v>
      </c>
      <c r="R108" s="44">
        <v>2000</v>
      </c>
      <c r="S108" s="114"/>
      <c r="T108" s="44"/>
      <c r="AB108" s="114"/>
      <c r="AD108" t="s">
        <v>68</v>
      </c>
      <c r="AE108" s="74">
        <v>1000</v>
      </c>
      <c r="AF108" s="74">
        <v>1000</v>
      </c>
      <c r="AG108" s="74">
        <v>1000</v>
      </c>
      <c r="AH108" s="74">
        <v>1000</v>
      </c>
      <c r="AI108" s="74">
        <v>1000</v>
      </c>
      <c r="AJ108" s="74">
        <v>1000</v>
      </c>
      <c r="AK108" s="114"/>
      <c r="AT108" s="114"/>
    </row>
    <row r="109" spans="1:46" x14ac:dyDescent="0.2">
      <c r="A109" t="s">
        <v>25</v>
      </c>
      <c r="B109" s="114"/>
      <c r="C109" s="6"/>
      <c r="D109" s="110"/>
      <c r="E109" s="105"/>
      <c r="F109" s="105"/>
      <c r="G109" s="105"/>
      <c r="H109" s="105"/>
      <c r="I109" s="105"/>
      <c r="J109" s="114"/>
      <c r="K109" s="44"/>
      <c r="L109" s="15" t="s">
        <v>68</v>
      </c>
      <c r="M109" s="44">
        <v>1000</v>
      </c>
      <c r="N109" s="44">
        <v>1000</v>
      </c>
      <c r="O109" s="44">
        <v>1000</v>
      </c>
      <c r="P109" s="44">
        <v>1000</v>
      </c>
      <c r="Q109" s="44">
        <v>1000</v>
      </c>
      <c r="R109" s="44">
        <v>1000</v>
      </c>
      <c r="S109" s="114"/>
      <c r="T109" s="44"/>
      <c r="AB109" s="114"/>
      <c r="AD109" t="s">
        <v>25</v>
      </c>
      <c r="AE109">
        <v>15</v>
      </c>
      <c r="AF109">
        <v>15</v>
      </c>
      <c r="AG109">
        <v>15</v>
      </c>
      <c r="AH109">
        <v>15</v>
      </c>
      <c r="AI109">
        <v>15</v>
      </c>
      <c r="AJ109">
        <v>15</v>
      </c>
      <c r="AK109" s="114"/>
      <c r="AT109" s="114"/>
    </row>
    <row r="110" spans="1:46" x14ac:dyDescent="0.2">
      <c r="A110" t="s">
        <v>25</v>
      </c>
      <c r="B110" s="114"/>
      <c r="C110" s="6"/>
      <c r="D110" s="100">
        <f>D76</f>
        <v>20</v>
      </c>
      <c r="E110" s="105">
        <v>36.453943286333455</v>
      </c>
      <c r="F110" s="105">
        <v>31.305437977278473</v>
      </c>
      <c r="G110" s="105">
        <v>33.921976487190214</v>
      </c>
      <c r="H110" s="105">
        <v>27.254639974852957</v>
      </c>
      <c r="I110" s="105">
        <v>25.87392839031191</v>
      </c>
      <c r="J110" s="114"/>
      <c r="K110" s="73"/>
      <c r="L110" s="15" t="s">
        <v>25</v>
      </c>
      <c r="M110" s="73">
        <v>19.2</v>
      </c>
      <c r="N110" s="73">
        <v>19.2</v>
      </c>
      <c r="O110" s="73">
        <v>19.2</v>
      </c>
      <c r="P110" s="73">
        <v>19.2</v>
      </c>
      <c r="Q110" s="73">
        <v>19.2</v>
      </c>
      <c r="R110" s="73">
        <v>19.2</v>
      </c>
      <c r="S110" s="114"/>
      <c r="T110" s="73"/>
      <c r="U110" s="15" t="s">
        <v>25</v>
      </c>
      <c r="V110">
        <v>19.2</v>
      </c>
      <c r="W110">
        <v>19.2</v>
      </c>
      <c r="X110">
        <v>19.2</v>
      </c>
      <c r="Y110">
        <v>19.2</v>
      </c>
      <c r="Z110">
        <v>19.2</v>
      </c>
      <c r="AA110">
        <v>19.2</v>
      </c>
      <c r="AB110" s="114"/>
      <c r="AD110" t="s">
        <v>26</v>
      </c>
      <c r="AE110">
        <v>12</v>
      </c>
      <c r="AF110">
        <v>12</v>
      </c>
      <c r="AG110">
        <v>12</v>
      </c>
      <c r="AH110">
        <v>12</v>
      </c>
      <c r="AI110">
        <v>12</v>
      </c>
      <c r="AJ110">
        <v>12</v>
      </c>
      <c r="AK110" s="114"/>
      <c r="AM110" t="s">
        <v>25</v>
      </c>
      <c r="AN110">
        <v>8</v>
      </c>
      <c r="AO110">
        <v>8</v>
      </c>
      <c r="AP110">
        <v>8</v>
      </c>
      <c r="AQ110">
        <v>8</v>
      </c>
      <c r="AR110">
        <v>8</v>
      </c>
      <c r="AS110">
        <v>8</v>
      </c>
      <c r="AT110" s="114"/>
    </row>
    <row r="111" spans="1:46" x14ac:dyDescent="0.2">
      <c r="A111" t="s">
        <v>26</v>
      </c>
      <c r="B111" s="114"/>
      <c r="C111" s="6"/>
      <c r="D111" s="100">
        <f>D77</f>
        <v>16</v>
      </c>
      <c r="E111" s="105">
        <v>26.566607342906973</v>
      </c>
      <c r="F111" s="105">
        <v>25.750048756423613</v>
      </c>
      <c r="G111" s="105">
        <v>25.594505329529539</v>
      </c>
      <c r="H111" s="105">
        <v>25.157352006304528</v>
      </c>
      <c r="I111" s="105">
        <v>24.993315593692284</v>
      </c>
      <c r="J111" s="114"/>
      <c r="K111" s="73"/>
      <c r="L111" s="15" t="s">
        <v>26</v>
      </c>
      <c r="M111" s="73">
        <v>15.36</v>
      </c>
      <c r="N111" s="73">
        <v>15.36</v>
      </c>
      <c r="O111" s="73">
        <v>15.36</v>
      </c>
      <c r="P111" s="73">
        <v>15.36</v>
      </c>
      <c r="Q111" s="73">
        <v>15.36</v>
      </c>
      <c r="R111" s="73">
        <v>15.36</v>
      </c>
      <c r="S111" s="114"/>
      <c r="T111" s="73"/>
      <c r="U111" s="15"/>
      <c r="AB111" s="114"/>
      <c r="AD111" t="s">
        <v>67</v>
      </c>
      <c r="AE111">
        <v>9</v>
      </c>
      <c r="AF111">
        <v>9</v>
      </c>
      <c r="AG111">
        <v>9</v>
      </c>
      <c r="AH111">
        <v>9</v>
      </c>
      <c r="AI111">
        <v>9</v>
      </c>
      <c r="AJ111">
        <v>9</v>
      </c>
      <c r="AK111" s="114"/>
      <c r="AM111" t="s">
        <v>26</v>
      </c>
      <c r="AN111">
        <v>7</v>
      </c>
      <c r="AO111">
        <v>7</v>
      </c>
      <c r="AP111">
        <v>7</v>
      </c>
      <c r="AQ111">
        <v>7</v>
      </c>
      <c r="AR111">
        <v>7</v>
      </c>
      <c r="AS111">
        <v>7</v>
      </c>
      <c r="AT111" s="114"/>
    </row>
    <row r="112" spans="1:46" x14ac:dyDescent="0.2">
      <c r="B112" s="114"/>
      <c r="C112" s="6"/>
      <c r="D112" s="100"/>
      <c r="E112" s="100"/>
      <c r="F112" s="100"/>
      <c r="G112" s="100"/>
      <c r="H112" s="100"/>
      <c r="I112" s="100"/>
      <c r="J112" s="114"/>
      <c r="K112" s="73"/>
      <c r="L112" s="15" t="s">
        <v>67</v>
      </c>
      <c r="M112" s="73">
        <v>11.52</v>
      </c>
      <c r="N112" s="73">
        <v>11.52</v>
      </c>
      <c r="O112" s="73">
        <v>11.52</v>
      </c>
      <c r="P112" s="73">
        <v>11.52</v>
      </c>
      <c r="Q112" s="73">
        <v>11.52</v>
      </c>
      <c r="R112" s="73">
        <v>11.52</v>
      </c>
      <c r="S112" s="114"/>
      <c r="T112" s="73"/>
      <c r="AB112" s="114"/>
      <c r="AK112" s="114"/>
      <c r="AT112" s="114"/>
    </row>
    <row r="113" spans="1:46" x14ac:dyDescent="0.2">
      <c r="A113" s="31" t="s">
        <v>31</v>
      </c>
      <c r="B113" s="117"/>
      <c r="C113" s="32"/>
      <c r="D113" s="33"/>
      <c r="E113" s="33"/>
      <c r="F113" s="33"/>
      <c r="G113" s="33"/>
      <c r="H113" s="33"/>
      <c r="I113" s="33"/>
      <c r="J113" s="117"/>
      <c r="S113" s="117"/>
      <c r="AB113" s="117"/>
      <c r="AK113" s="117"/>
      <c r="AT113" s="117"/>
    </row>
    <row r="114" spans="1:46" x14ac:dyDescent="0.2">
      <c r="A114" t="s">
        <v>32</v>
      </c>
      <c r="B114" s="114"/>
      <c r="C114" s="23"/>
      <c r="D114" s="102">
        <v>21470.445789906877</v>
      </c>
      <c r="E114" s="108">
        <v>30000</v>
      </c>
      <c r="F114" s="108">
        <v>30000</v>
      </c>
      <c r="G114" s="108">
        <v>30000</v>
      </c>
      <c r="H114" s="108">
        <v>30000</v>
      </c>
      <c r="I114" s="108">
        <v>30000</v>
      </c>
      <c r="J114" s="114"/>
      <c r="S114" s="114"/>
      <c r="AB114" s="114"/>
      <c r="AK114" s="114"/>
      <c r="AT114" s="114"/>
    </row>
    <row r="115" spans="1:46" x14ac:dyDescent="0.2">
      <c r="A115" t="s">
        <v>33</v>
      </c>
      <c r="B115" s="114"/>
      <c r="C115" s="23"/>
      <c r="D115" s="108">
        <v>0</v>
      </c>
      <c r="E115" s="108"/>
      <c r="F115" s="108"/>
      <c r="G115" s="108"/>
      <c r="H115" s="108"/>
      <c r="I115" s="108"/>
      <c r="J115" s="114"/>
      <c r="S115" s="114"/>
      <c r="AB115" s="114"/>
      <c r="AK115" s="114"/>
      <c r="AT115" s="114"/>
    </row>
    <row r="116" spans="1:46" x14ac:dyDescent="0.2">
      <c r="B116" s="114"/>
      <c r="C116" s="23"/>
      <c r="D116" s="101">
        <f t="shared" ref="D116:I116" si="11">SUM(D114:D115)</f>
        <v>21470.445789906877</v>
      </c>
      <c r="E116" s="101">
        <f t="shared" si="11"/>
        <v>30000</v>
      </c>
      <c r="F116" s="101">
        <f t="shared" si="11"/>
        <v>30000</v>
      </c>
      <c r="G116" s="101">
        <f t="shared" si="11"/>
        <v>30000</v>
      </c>
      <c r="H116" s="101">
        <f t="shared" si="11"/>
        <v>30000</v>
      </c>
      <c r="I116" s="101">
        <f t="shared" si="11"/>
        <v>30000</v>
      </c>
      <c r="J116" s="114"/>
      <c r="S116" s="114"/>
      <c r="AB116" s="114"/>
      <c r="AK116" s="114"/>
      <c r="AT116" s="114"/>
    </row>
    <row r="117" spans="1:46" x14ac:dyDescent="0.2">
      <c r="A117" t="s">
        <v>34</v>
      </c>
      <c r="B117" s="114"/>
      <c r="C117" s="23"/>
      <c r="D117" s="102" t="e">
        <f>#REF!</f>
        <v>#REF!</v>
      </c>
      <c r="E117" s="102" t="e">
        <f>#REF!</f>
        <v>#REF!</v>
      </c>
      <c r="F117" s="102" t="e">
        <f>#REF!</f>
        <v>#REF!</v>
      </c>
      <c r="G117" s="102" t="e">
        <f>#REF!</f>
        <v>#REF!</v>
      </c>
      <c r="H117" s="102" t="e">
        <f>#REF!</f>
        <v>#REF!</v>
      </c>
      <c r="I117" s="102" t="e">
        <f>#REF!</f>
        <v>#REF!</v>
      </c>
      <c r="J117" s="114"/>
      <c r="S117" s="114"/>
      <c r="AB117" s="114"/>
      <c r="AK117" s="114"/>
      <c r="AT117" s="114"/>
    </row>
    <row r="118" spans="1:46" x14ac:dyDescent="0.2">
      <c r="A118" t="s">
        <v>35</v>
      </c>
      <c r="B118" s="114"/>
      <c r="C118" s="23"/>
      <c r="D118" s="103" t="e">
        <f t="shared" ref="D118:I118" si="12">IF(D117=0,0,D116/D117)</f>
        <v>#REF!</v>
      </c>
      <c r="E118" s="103" t="e">
        <f t="shared" si="12"/>
        <v>#REF!</v>
      </c>
      <c r="F118" s="103" t="e">
        <f t="shared" si="12"/>
        <v>#REF!</v>
      </c>
      <c r="G118" s="103" t="e">
        <f t="shared" si="12"/>
        <v>#REF!</v>
      </c>
      <c r="H118" s="103" t="e">
        <f t="shared" si="12"/>
        <v>#REF!</v>
      </c>
      <c r="I118" s="103" t="e">
        <f t="shared" si="12"/>
        <v>#REF!</v>
      </c>
      <c r="J118" s="114"/>
      <c r="S118" s="114"/>
      <c r="AB118" s="114"/>
      <c r="AK118" s="114"/>
      <c r="AT118" s="114"/>
    </row>
    <row r="119" spans="1:46" x14ac:dyDescent="0.2">
      <c r="B119" s="114"/>
      <c r="C119" s="6"/>
      <c r="D119" s="100"/>
      <c r="E119" s="100"/>
      <c r="F119" s="100"/>
      <c r="G119" s="100"/>
      <c r="H119" s="100"/>
      <c r="I119" s="100"/>
      <c r="J119" s="114"/>
      <c r="S119" s="114"/>
      <c r="AB119" s="114"/>
      <c r="AK119" s="114"/>
      <c r="AT119" s="114"/>
    </row>
    <row r="120" spans="1:46" x14ac:dyDescent="0.2">
      <c r="A120" s="39" t="s">
        <v>36</v>
      </c>
      <c r="B120" s="118"/>
      <c r="C120" s="40"/>
      <c r="D120" s="100"/>
      <c r="E120" s="100"/>
      <c r="F120" s="100"/>
      <c r="G120" s="100"/>
      <c r="H120" s="100"/>
      <c r="I120" s="100"/>
      <c r="J120" s="118"/>
      <c r="S120" s="118"/>
      <c r="AB120" s="118"/>
      <c r="AK120" s="118"/>
      <c r="AT120" s="118"/>
    </row>
    <row r="121" spans="1:46" x14ac:dyDescent="0.2">
      <c r="A121" t="s">
        <v>37</v>
      </c>
      <c r="B121" s="114"/>
      <c r="C121" s="6"/>
      <c r="D121" s="29">
        <v>0.84</v>
      </c>
      <c r="E121" s="29">
        <v>0.92</v>
      </c>
      <c r="F121" s="29">
        <v>0.92</v>
      </c>
      <c r="G121" s="29">
        <v>0.92</v>
      </c>
      <c r="H121" s="29">
        <v>0.92</v>
      </c>
      <c r="I121" s="29">
        <v>0.92</v>
      </c>
      <c r="J121" s="114"/>
      <c r="S121" s="114"/>
      <c r="AB121" s="114"/>
      <c r="AK121" s="114"/>
      <c r="AT121" s="114"/>
    </row>
    <row r="122" spans="1:46" x14ac:dyDescent="0.2">
      <c r="A122" t="s">
        <v>38</v>
      </c>
      <c r="B122" s="114"/>
      <c r="C122" s="6"/>
      <c r="D122" s="29">
        <v>0.16</v>
      </c>
      <c r="E122" s="29">
        <v>0.08</v>
      </c>
      <c r="F122" s="29">
        <v>0.08</v>
      </c>
      <c r="G122" s="29">
        <v>0.08</v>
      </c>
      <c r="H122" s="29">
        <v>0.08</v>
      </c>
      <c r="I122" s="29">
        <v>0.08</v>
      </c>
      <c r="J122" s="114"/>
      <c r="S122" s="114"/>
      <c r="AB122" s="114"/>
      <c r="AK122" s="114"/>
      <c r="AT122" s="114"/>
    </row>
    <row r="123" spans="1:46" x14ac:dyDescent="0.2">
      <c r="B123" s="114"/>
      <c r="C123" s="6"/>
      <c r="D123" s="100"/>
      <c r="E123" s="100"/>
      <c r="F123" s="100"/>
      <c r="G123" s="100"/>
      <c r="H123" s="100"/>
      <c r="I123" s="100"/>
      <c r="J123" s="114"/>
      <c r="L123" s="15"/>
      <c r="S123" s="114"/>
      <c r="AB123" s="114"/>
      <c r="AK123" s="114"/>
      <c r="AT123" s="114"/>
    </row>
    <row r="124" spans="1:46" x14ac:dyDescent="0.2">
      <c r="B124" s="114"/>
      <c r="C124" s="6"/>
      <c r="D124" s="100"/>
      <c r="E124" s="100"/>
      <c r="F124" s="100"/>
      <c r="G124" s="100"/>
      <c r="H124" s="100"/>
      <c r="I124" s="100"/>
      <c r="J124" s="114"/>
      <c r="S124" s="114"/>
      <c r="AB124" s="114"/>
      <c r="AK124" s="114"/>
      <c r="AM124" s="6"/>
      <c r="AN124" s="6"/>
      <c r="AO124" s="6"/>
      <c r="AP124" s="6"/>
      <c r="AQ124" s="6"/>
      <c r="AR124" s="6"/>
      <c r="AS124" s="6"/>
      <c r="AT124" s="114"/>
    </row>
    <row r="125" spans="1:46" x14ac:dyDescent="0.2">
      <c r="B125" s="114"/>
      <c r="C125" s="6"/>
      <c r="D125" s="100"/>
      <c r="E125" s="100"/>
      <c r="F125" s="100"/>
      <c r="G125" s="100"/>
      <c r="H125" s="100"/>
      <c r="I125" s="100"/>
      <c r="J125" s="114"/>
      <c r="S125" s="114"/>
      <c r="AB125" s="114"/>
      <c r="AK125" s="114"/>
      <c r="AM125" s="6"/>
      <c r="AN125" s="6"/>
      <c r="AO125" s="6"/>
      <c r="AP125" s="6"/>
      <c r="AQ125" s="6"/>
      <c r="AR125" s="6"/>
      <c r="AS125" s="6"/>
      <c r="AT125" s="114"/>
    </row>
    <row r="126" spans="1:46" x14ac:dyDescent="0.2">
      <c r="A126" s="12" t="s">
        <v>50</v>
      </c>
      <c r="B126" s="116"/>
      <c r="C126" s="13"/>
      <c r="D126" s="100"/>
      <c r="E126" s="100"/>
      <c r="F126" s="100"/>
      <c r="G126" s="100"/>
      <c r="H126" s="100"/>
      <c r="I126" s="100"/>
      <c r="J126" s="116"/>
      <c r="K126" s="6"/>
      <c r="L126" s="6"/>
      <c r="M126" s="6"/>
      <c r="N126" s="6"/>
      <c r="O126" s="6"/>
      <c r="P126" s="6"/>
      <c r="Q126" s="6"/>
      <c r="R126" s="6"/>
      <c r="S126" s="116"/>
      <c r="T126" s="6"/>
      <c r="U126" s="6"/>
      <c r="V126" s="6"/>
      <c r="W126" s="6"/>
      <c r="X126" s="6"/>
      <c r="Y126" s="6"/>
      <c r="Z126" s="6"/>
      <c r="AA126" s="6"/>
      <c r="AB126" s="116"/>
      <c r="AC126" s="6"/>
      <c r="AD126" s="6"/>
      <c r="AE126" s="6"/>
      <c r="AF126" s="6"/>
      <c r="AG126" s="6"/>
      <c r="AH126" s="6"/>
      <c r="AI126" s="6"/>
      <c r="AJ126" s="6"/>
      <c r="AK126" s="116"/>
      <c r="AL126" s="6"/>
      <c r="AT126" s="116"/>
    </row>
    <row r="127" spans="1:46" x14ac:dyDescent="0.2">
      <c r="B127" s="114"/>
      <c r="C127" s="6"/>
      <c r="D127" s="100"/>
      <c r="E127" s="100"/>
      <c r="F127" s="100"/>
      <c r="G127" s="100"/>
      <c r="H127" s="100"/>
      <c r="I127" s="100"/>
      <c r="J127" s="114"/>
      <c r="K127" s="6"/>
      <c r="L127" s="6"/>
      <c r="M127" s="6"/>
      <c r="N127" s="6"/>
      <c r="O127" s="6"/>
      <c r="P127" s="6"/>
      <c r="Q127" s="6"/>
      <c r="R127" s="6"/>
      <c r="S127" s="114"/>
      <c r="T127" s="6"/>
      <c r="U127" s="6"/>
      <c r="V127" s="6"/>
      <c r="W127" s="6"/>
      <c r="X127" s="6"/>
      <c r="Y127" s="6"/>
      <c r="Z127" s="6"/>
      <c r="AA127" s="6"/>
      <c r="AB127" s="114"/>
      <c r="AC127" s="6"/>
      <c r="AD127" s="6"/>
      <c r="AE127" s="6"/>
      <c r="AF127" s="6"/>
      <c r="AG127" s="6"/>
      <c r="AH127" s="6"/>
      <c r="AI127" s="6"/>
      <c r="AJ127" s="6"/>
      <c r="AK127" s="114"/>
      <c r="AL127" s="6"/>
      <c r="AT127" s="114"/>
    </row>
    <row r="128" spans="1:46" x14ac:dyDescent="0.2">
      <c r="A128" t="s">
        <v>51</v>
      </c>
      <c r="B128" s="114"/>
      <c r="C128" s="23"/>
      <c r="D128" s="100">
        <v>5</v>
      </c>
      <c r="E128" s="100">
        <v>5</v>
      </c>
      <c r="F128" s="100">
        <v>5</v>
      </c>
      <c r="G128" s="100">
        <v>5</v>
      </c>
      <c r="H128" s="100">
        <v>5</v>
      </c>
      <c r="I128" s="100">
        <v>5</v>
      </c>
      <c r="J128" s="114"/>
      <c r="S128" s="114"/>
      <c r="AB128" s="114"/>
      <c r="AK128" s="114"/>
      <c r="AT128" s="114"/>
    </row>
    <row r="129" spans="1:46" x14ac:dyDescent="0.2">
      <c r="A129" t="s">
        <v>52</v>
      </c>
      <c r="B129" s="114"/>
      <c r="C129" s="23"/>
      <c r="D129" s="100">
        <v>75</v>
      </c>
      <c r="E129" s="100">
        <v>75</v>
      </c>
      <c r="F129" s="100">
        <v>75</v>
      </c>
      <c r="G129" s="100">
        <v>75</v>
      </c>
      <c r="H129" s="100">
        <v>75</v>
      </c>
      <c r="I129" s="100">
        <v>75</v>
      </c>
      <c r="J129" s="114"/>
      <c r="S129" s="114"/>
      <c r="AB129" s="114"/>
      <c r="AK129" s="114"/>
      <c r="AT129" s="114"/>
    </row>
    <row r="130" spans="1:46" x14ac:dyDescent="0.2">
      <c r="A130" t="s">
        <v>53</v>
      </c>
      <c r="B130" s="114"/>
      <c r="C130" s="23"/>
      <c r="D130" s="100">
        <v>35</v>
      </c>
      <c r="E130" s="100">
        <f>D130</f>
        <v>35</v>
      </c>
      <c r="F130" s="100">
        <f>E130</f>
        <v>35</v>
      </c>
      <c r="G130" s="100">
        <f>F130</f>
        <v>35</v>
      </c>
      <c r="H130" s="100">
        <f>G130</f>
        <v>35</v>
      </c>
      <c r="I130" s="100">
        <f>H130</f>
        <v>35</v>
      </c>
      <c r="J130" s="114"/>
      <c r="S130" s="114"/>
      <c r="AB130" s="114"/>
      <c r="AK130" s="114"/>
      <c r="AT130" s="114"/>
    </row>
    <row r="131" spans="1:46" x14ac:dyDescent="0.2">
      <c r="A131" t="s">
        <v>54</v>
      </c>
      <c r="B131" s="114"/>
      <c r="C131" s="6"/>
      <c r="D131" s="29">
        <v>0.2370560408218817</v>
      </c>
      <c r="E131" s="29">
        <v>0.2370560408218817</v>
      </c>
      <c r="F131" s="29">
        <v>0.2370560408218817</v>
      </c>
      <c r="G131" s="29">
        <v>0.2370560408218817</v>
      </c>
      <c r="H131" s="29">
        <v>0.2370560408218817</v>
      </c>
      <c r="I131" s="29">
        <v>0.2370560408218817</v>
      </c>
      <c r="J131" s="114"/>
      <c r="S131" s="114"/>
      <c r="AB131" s="114"/>
      <c r="AK131" s="114"/>
      <c r="AT131" s="114"/>
    </row>
    <row r="132" spans="1:46" x14ac:dyDescent="0.2">
      <c r="A132" s="6"/>
      <c r="B132" s="114"/>
      <c r="C132" s="6"/>
      <c r="D132" s="29"/>
      <c r="E132" s="29"/>
      <c r="F132" s="29"/>
      <c r="G132" s="29"/>
      <c r="H132" s="29"/>
      <c r="I132" s="29"/>
      <c r="J132" s="114"/>
      <c r="S132" s="114"/>
      <c r="AB132" s="114"/>
      <c r="AK132" s="114"/>
      <c r="AT132" s="114"/>
    </row>
    <row r="133" spans="1:46" x14ac:dyDescent="0.2">
      <c r="A133" s="6"/>
      <c r="B133" s="114"/>
      <c r="C133" s="6"/>
      <c r="D133" s="29"/>
      <c r="E133" s="29"/>
      <c r="F133" s="29"/>
      <c r="G133" s="29"/>
      <c r="H133" s="29"/>
      <c r="I133" s="29"/>
      <c r="J133" s="114"/>
      <c r="S133" s="114"/>
      <c r="AB133" s="114"/>
      <c r="AK133" s="114"/>
      <c r="AT133" s="114"/>
    </row>
    <row r="134" spans="1:46" x14ac:dyDescent="0.2">
      <c r="B134" s="114"/>
      <c r="C134" s="6"/>
      <c r="D134" s="100"/>
      <c r="E134" s="100"/>
      <c r="F134" s="100"/>
      <c r="G134" s="100"/>
      <c r="H134" s="100"/>
      <c r="I134" s="100"/>
      <c r="J134" s="114"/>
      <c r="S134" s="114"/>
      <c r="AB134" s="114"/>
      <c r="AK134" s="114"/>
      <c r="AT134" s="114"/>
    </row>
    <row r="135" spans="1:46" x14ac:dyDescent="0.2">
      <c r="A135" s="12" t="s">
        <v>55</v>
      </c>
      <c r="B135" s="116"/>
      <c r="C135" s="13"/>
      <c r="D135" s="100"/>
      <c r="E135" s="100"/>
      <c r="F135" s="100"/>
      <c r="G135" s="100"/>
      <c r="H135" s="100"/>
      <c r="I135" s="100"/>
      <c r="J135" s="116"/>
      <c r="S135" s="116"/>
      <c r="AB135" s="116"/>
      <c r="AK135" s="116"/>
      <c r="AT135" s="116"/>
    </row>
    <row r="136" spans="1:46" x14ac:dyDescent="0.2">
      <c r="A136" s="39" t="s">
        <v>56</v>
      </c>
      <c r="B136" s="118"/>
      <c r="C136" s="6"/>
      <c r="D136" s="100"/>
      <c r="E136" s="100"/>
      <c r="F136" s="100"/>
      <c r="G136" s="100"/>
      <c r="H136" s="100"/>
      <c r="I136" s="100"/>
      <c r="J136" s="118"/>
      <c r="S136" s="118"/>
      <c r="AB136" s="118"/>
      <c r="AK136" s="118"/>
      <c r="AT136" s="118"/>
    </row>
    <row r="137" spans="1:46" x14ac:dyDescent="0.2">
      <c r="A137" t="s">
        <v>57</v>
      </c>
      <c r="B137" s="114"/>
      <c r="C137" s="6"/>
      <c r="D137" s="102">
        <v>2400</v>
      </c>
      <c r="E137" s="102">
        <v>2400</v>
      </c>
      <c r="F137" s="102">
        <v>2400</v>
      </c>
      <c r="G137" s="102">
        <v>2400</v>
      </c>
      <c r="H137" s="102">
        <v>2400</v>
      </c>
      <c r="I137" s="102">
        <v>2400</v>
      </c>
      <c r="J137" s="114"/>
      <c r="S137" s="114"/>
      <c r="AB137" s="114"/>
      <c r="AK137" s="114"/>
      <c r="AT137" s="114"/>
    </row>
    <row r="138" spans="1:46" x14ac:dyDescent="0.2">
      <c r="A138" s="46" t="s">
        <v>58</v>
      </c>
      <c r="B138" s="120"/>
      <c r="C138" s="47"/>
      <c r="D138" s="103">
        <v>11.344254344988911</v>
      </c>
      <c r="E138" s="103">
        <v>11.344254344988911</v>
      </c>
      <c r="F138" s="103">
        <v>11.344254344988911</v>
      </c>
      <c r="G138" s="103">
        <v>11.344254344988911</v>
      </c>
      <c r="H138" s="103">
        <v>11.344254344988911</v>
      </c>
      <c r="I138" s="103">
        <v>11.344254344988911</v>
      </c>
      <c r="J138" s="120"/>
      <c r="S138" s="120"/>
      <c r="AB138" s="120"/>
      <c r="AK138" s="120"/>
      <c r="AT138" s="120"/>
    </row>
    <row r="139" spans="1:46" x14ac:dyDescent="0.2">
      <c r="A139" s="48"/>
      <c r="B139" s="121"/>
      <c r="C139" s="49"/>
      <c r="D139" s="101">
        <f t="shared" ref="D139:I139" si="13">D137*D138</f>
        <v>27226.210427973387</v>
      </c>
      <c r="E139" s="101">
        <f t="shared" si="13"/>
        <v>27226.210427973387</v>
      </c>
      <c r="F139" s="101">
        <f t="shared" si="13"/>
        <v>27226.210427973387</v>
      </c>
      <c r="G139" s="101">
        <f t="shared" si="13"/>
        <v>27226.210427973387</v>
      </c>
      <c r="H139" s="101">
        <f t="shared" si="13"/>
        <v>27226.210427973387</v>
      </c>
      <c r="I139" s="101">
        <f t="shared" si="13"/>
        <v>27226.210427973387</v>
      </c>
      <c r="J139" s="121"/>
      <c r="S139" s="121"/>
      <c r="AB139" s="121"/>
      <c r="AK139" s="121"/>
      <c r="AT139" s="121"/>
    </row>
    <row r="140" spans="1:46" x14ac:dyDescent="0.2">
      <c r="A140" s="48"/>
      <c r="B140" s="121"/>
      <c r="C140" s="49"/>
      <c r="D140" s="104"/>
      <c r="E140" s="104"/>
      <c r="F140" s="104"/>
      <c r="G140" s="104"/>
      <c r="H140" s="104"/>
      <c r="I140" s="104"/>
      <c r="J140" s="121"/>
      <c r="S140" s="121"/>
      <c r="AB140" s="121"/>
      <c r="AK140" s="121"/>
      <c r="AT140" s="121"/>
    </row>
    <row r="141" spans="1:46" x14ac:dyDescent="0.2">
      <c r="A141" t="s">
        <v>59</v>
      </c>
      <c r="B141" s="114"/>
      <c r="C141" s="6"/>
      <c r="D141" s="108">
        <v>113442.54344988911</v>
      </c>
      <c r="E141" s="108">
        <v>113442.54344988911</v>
      </c>
      <c r="F141" s="108">
        <v>113442.54344988911</v>
      </c>
      <c r="G141" s="108">
        <v>113442.54344988911</v>
      </c>
      <c r="H141" s="108">
        <v>113442.54344988911</v>
      </c>
      <c r="I141" s="108">
        <v>113442.54344988911</v>
      </c>
      <c r="J141" s="114"/>
      <c r="S141" s="114"/>
      <c r="AB141" s="114"/>
      <c r="AK141" s="114"/>
      <c r="AT141" s="114"/>
    </row>
    <row r="142" spans="1:46" x14ac:dyDescent="0.2">
      <c r="A142" t="s">
        <v>60</v>
      </c>
      <c r="B142" s="114"/>
      <c r="C142" s="6"/>
      <c r="D142" s="108">
        <v>34032.763034966731</v>
      </c>
      <c r="E142" s="108">
        <v>34032.763034966731</v>
      </c>
      <c r="F142" s="108">
        <v>34032.763034966731</v>
      </c>
      <c r="G142" s="108">
        <v>34032.763034966731</v>
      </c>
      <c r="H142" s="108">
        <v>34032.763034966731</v>
      </c>
      <c r="I142" s="108">
        <v>34032.763034966731</v>
      </c>
      <c r="J142" s="114"/>
      <c r="S142" s="114"/>
      <c r="AB142" s="114"/>
      <c r="AK142" s="114"/>
      <c r="AT142" s="114"/>
    </row>
    <row r="143" spans="1:46" x14ac:dyDescent="0.2">
      <c r="B143" s="114"/>
      <c r="C143" s="6"/>
      <c r="D143" s="98"/>
      <c r="E143" s="98"/>
      <c r="F143" s="98"/>
      <c r="G143" s="98"/>
      <c r="H143" s="98"/>
      <c r="I143" s="98"/>
      <c r="J143" s="114"/>
      <c r="S143" s="114"/>
      <c r="AB143" s="114"/>
      <c r="AK143" s="114"/>
      <c r="AT143" s="114"/>
    </row>
    <row r="144" spans="1:46" x14ac:dyDescent="0.2">
      <c r="B144" s="114"/>
      <c r="C144" s="6"/>
      <c r="D144" s="98"/>
      <c r="E144" s="98"/>
      <c r="F144" s="98"/>
      <c r="G144" s="98"/>
      <c r="H144" s="98"/>
      <c r="I144" s="98"/>
      <c r="J144" s="114"/>
      <c r="S144" s="114"/>
      <c r="AB144" s="114"/>
      <c r="AK144" s="114"/>
      <c r="AT144" s="114"/>
    </row>
    <row r="145" spans="1:46" x14ac:dyDescent="0.2">
      <c r="B145" s="114"/>
      <c r="C145" s="6"/>
      <c r="D145" s="98"/>
      <c r="E145" s="98"/>
      <c r="F145" s="98"/>
      <c r="G145" s="98"/>
      <c r="H145" s="98"/>
      <c r="I145" s="98"/>
      <c r="J145" s="114"/>
      <c r="O145" s="15"/>
      <c r="P145" s="15"/>
      <c r="Q145" s="28"/>
      <c r="S145" s="114"/>
      <c r="AB145" s="114"/>
      <c r="AK145" s="114"/>
      <c r="AT145" s="114"/>
    </row>
    <row r="146" spans="1:46" ht="15.75" x14ac:dyDescent="0.25">
      <c r="A146" s="50" t="s">
        <v>61</v>
      </c>
      <c r="B146" s="122"/>
      <c r="C146" s="51"/>
      <c r="D146" s="98"/>
      <c r="E146" s="98"/>
      <c r="F146" s="98"/>
      <c r="G146" s="98"/>
      <c r="H146" s="98"/>
      <c r="I146" s="98"/>
      <c r="J146" s="122"/>
      <c r="P146" s="15"/>
      <c r="Q146" s="28"/>
      <c r="S146" s="122"/>
      <c r="AB146" s="122"/>
      <c r="AK146" s="122"/>
      <c r="AT146" s="122"/>
    </row>
    <row r="147" spans="1:46" x14ac:dyDescent="0.2">
      <c r="B147" s="114"/>
      <c r="C147" s="6"/>
      <c r="D147" s="98"/>
      <c r="E147" s="98"/>
      <c r="F147" s="98"/>
      <c r="G147" s="98"/>
      <c r="H147" s="98"/>
      <c r="I147" s="98"/>
      <c r="J147" s="114"/>
      <c r="S147" s="114"/>
      <c r="AB147" s="114"/>
      <c r="AK147" s="114"/>
      <c r="AT147" s="114"/>
    </row>
    <row r="148" spans="1:46" x14ac:dyDescent="0.2">
      <c r="A148" s="85" t="s">
        <v>62</v>
      </c>
      <c r="B148" s="116"/>
      <c r="C148" s="85"/>
      <c r="D148" s="99"/>
      <c r="E148" s="99"/>
      <c r="F148" s="99"/>
      <c r="G148" s="99"/>
      <c r="H148" s="99"/>
      <c r="I148" s="99"/>
      <c r="J148" s="116"/>
      <c r="K148" s="88"/>
      <c r="L148" s="86"/>
      <c r="M148" s="86"/>
      <c r="N148" s="87"/>
      <c r="O148" s="87"/>
      <c r="P148" s="88"/>
      <c r="Q148" s="86"/>
      <c r="R148" s="88"/>
      <c r="S148" s="116"/>
      <c r="T148" s="88"/>
      <c r="U148" s="87"/>
      <c r="V148" s="88"/>
      <c r="W148" s="87"/>
      <c r="X148" s="88"/>
      <c r="Y148" s="87"/>
      <c r="Z148" s="88"/>
      <c r="AA148" s="87"/>
      <c r="AB148" s="116"/>
      <c r="AC148" s="87"/>
      <c r="AD148" s="87"/>
      <c r="AE148" s="86"/>
      <c r="AF148" s="86"/>
      <c r="AG148" s="86"/>
      <c r="AH148" s="86"/>
      <c r="AI148" s="86"/>
      <c r="AJ148" s="86"/>
      <c r="AK148" s="116"/>
      <c r="AL148" s="87"/>
      <c r="AM148" s="86"/>
      <c r="AN148" s="86"/>
      <c r="AO148" s="86"/>
      <c r="AP148" s="86"/>
      <c r="AQ148" s="86"/>
      <c r="AR148" s="86"/>
      <c r="AS148" s="86"/>
      <c r="AT148" s="116"/>
    </row>
    <row r="149" spans="1:46" x14ac:dyDescent="0.2">
      <c r="B149" s="114"/>
      <c r="C149" s="6"/>
      <c r="D149" s="98"/>
      <c r="E149" s="98"/>
      <c r="F149" s="98"/>
      <c r="G149" s="98"/>
      <c r="H149" s="98"/>
      <c r="I149" s="98"/>
      <c r="J149" s="114"/>
      <c r="K149" s="54"/>
      <c r="O149" s="54"/>
      <c r="P149" s="54"/>
      <c r="Q149" s="54"/>
      <c r="R149" s="54"/>
      <c r="S149" s="114"/>
      <c r="T149" s="54"/>
      <c r="U149" s="54"/>
      <c r="V149" s="54"/>
      <c r="W149" s="54"/>
      <c r="X149" s="54"/>
      <c r="Y149" s="54"/>
      <c r="AB149" s="114"/>
      <c r="AK149" s="114"/>
      <c r="AT149" s="114"/>
    </row>
    <row r="150" spans="1:46" x14ac:dyDescent="0.2">
      <c r="A150" t="s">
        <v>13</v>
      </c>
      <c r="B150" s="114"/>
      <c r="C150" s="23"/>
      <c r="D150" s="100">
        <v>20</v>
      </c>
      <c r="E150" s="100">
        <f>D150</f>
        <v>20</v>
      </c>
      <c r="F150" s="100">
        <f>E150</f>
        <v>20</v>
      </c>
      <c r="G150" s="100">
        <f>F150</f>
        <v>20</v>
      </c>
      <c r="H150" s="100">
        <f>G150</f>
        <v>20</v>
      </c>
      <c r="I150" s="100">
        <f>H150</f>
        <v>20</v>
      </c>
      <c r="J150" s="114"/>
      <c r="K150" s="75"/>
      <c r="L150" s="24" t="s">
        <v>13</v>
      </c>
      <c r="M150" s="74">
        <v>20</v>
      </c>
      <c r="N150" s="74">
        <v>20</v>
      </c>
      <c r="O150" s="75">
        <v>20</v>
      </c>
      <c r="P150" s="75">
        <v>20</v>
      </c>
      <c r="Q150" s="75">
        <v>20</v>
      </c>
      <c r="R150" s="75">
        <v>20</v>
      </c>
      <c r="S150" s="114"/>
      <c r="T150" s="75"/>
      <c r="U150" s="24" t="s">
        <v>13</v>
      </c>
      <c r="V150" s="75">
        <v>20</v>
      </c>
      <c r="W150" s="75">
        <v>20</v>
      </c>
      <c r="X150" s="75">
        <v>20</v>
      </c>
      <c r="Y150" s="75">
        <v>20</v>
      </c>
      <c r="Z150" s="74">
        <v>20</v>
      </c>
      <c r="AA150" s="74">
        <v>20</v>
      </c>
      <c r="AB150" s="114"/>
      <c r="AC150" s="74"/>
      <c r="AD150" t="s">
        <v>13</v>
      </c>
      <c r="AE150">
        <v>20</v>
      </c>
      <c r="AF150">
        <v>20</v>
      </c>
      <c r="AG150">
        <v>20</v>
      </c>
      <c r="AH150">
        <v>20</v>
      </c>
      <c r="AI150">
        <v>20</v>
      </c>
      <c r="AJ150">
        <v>20</v>
      </c>
      <c r="AK150" s="114"/>
      <c r="AL150" s="74"/>
      <c r="AN150">
        <v>20</v>
      </c>
      <c r="AO150">
        <v>20</v>
      </c>
      <c r="AP150">
        <v>20</v>
      </c>
      <c r="AQ150">
        <v>20</v>
      </c>
      <c r="AR150">
        <v>20</v>
      </c>
      <c r="AS150">
        <v>20</v>
      </c>
      <c r="AT150" s="114"/>
    </row>
    <row r="151" spans="1:46" x14ac:dyDescent="0.2">
      <c r="A151" t="s">
        <v>14</v>
      </c>
      <c r="B151" s="114"/>
      <c r="C151" s="23"/>
      <c r="D151" s="100">
        <v>4</v>
      </c>
      <c r="E151" s="100">
        <v>4</v>
      </c>
      <c r="F151" s="100">
        <v>4</v>
      </c>
      <c r="G151" s="100">
        <v>4</v>
      </c>
      <c r="H151" s="100">
        <v>4</v>
      </c>
      <c r="I151" s="100">
        <v>4</v>
      </c>
      <c r="J151" s="114"/>
      <c r="K151" s="75"/>
      <c r="L151" s="24" t="s">
        <v>14</v>
      </c>
      <c r="M151" s="74">
        <v>4</v>
      </c>
      <c r="N151" s="74">
        <v>4</v>
      </c>
      <c r="O151" s="75">
        <v>4</v>
      </c>
      <c r="P151" s="75">
        <v>4</v>
      </c>
      <c r="Q151" s="75">
        <v>4</v>
      </c>
      <c r="R151" s="75">
        <v>4</v>
      </c>
      <c r="S151" s="114"/>
      <c r="T151" s="75"/>
      <c r="U151" s="24" t="s">
        <v>14</v>
      </c>
      <c r="V151" s="75">
        <v>4</v>
      </c>
      <c r="W151" s="75">
        <v>4</v>
      </c>
      <c r="X151" s="75">
        <v>4</v>
      </c>
      <c r="Y151" s="75">
        <v>4</v>
      </c>
      <c r="Z151" s="74">
        <v>4</v>
      </c>
      <c r="AA151" s="74">
        <v>4</v>
      </c>
      <c r="AB151" s="114"/>
      <c r="AC151" s="74"/>
      <c r="AD151" t="s">
        <v>14</v>
      </c>
      <c r="AE151">
        <v>4</v>
      </c>
      <c r="AF151">
        <v>4</v>
      </c>
      <c r="AG151">
        <v>4</v>
      </c>
      <c r="AH151">
        <v>4</v>
      </c>
      <c r="AI151">
        <v>4</v>
      </c>
      <c r="AJ151">
        <v>4</v>
      </c>
      <c r="AK151" s="114"/>
      <c r="AL151" s="74"/>
      <c r="AM151" s="15" t="s">
        <v>14</v>
      </c>
      <c r="AN151" s="95">
        <v>4</v>
      </c>
      <c r="AO151" s="95">
        <v>4</v>
      </c>
      <c r="AP151" s="95">
        <v>4</v>
      </c>
      <c r="AQ151" s="95">
        <v>4</v>
      </c>
      <c r="AR151" s="95">
        <v>4</v>
      </c>
      <c r="AS151" s="95">
        <v>4</v>
      </c>
      <c r="AT151" s="114"/>
    </row>
    <row r="152" spans="1:46" x14ac:dyDescent="0.2">
      <c r="A152" t="s">
        <v>15</v>
      </c>
      <c r="B152" s="114"/>
      <c r="C152" s="23"/>
      <c r="D152" s="100">
        <v>8</v>
      </c>
      <c r="E152" s="100">
        <v>8</v>
      </c>
      <c r="F152" s="100">
        <v>8</v>
      </c>
      <c r="G152" s="100">
        <v>8</v>
      </c>
      <c r="H152" s="100">
        <v>8</v>
      </c>
      <c r="I152" s="100">
        <v>8</v>
      </c>
      <c r="J152" s="114"/>
      <c r="K152" s="75"/>
      <c r="L152" s="24" t="s">
        <v>15</v>
      </c>
      <c r="M152" s="74">
        <v>8</v>
      </c>
      <c r="N152" s="74">
        <v>8</v>
      </c>
      <c r="O152" s="75">
        <v>8</v>
      </c>
      <c r="P152" s="75">
        <v>8</v>
      </c>
      <c r="Q152" s="75">
        <v>8</v>
      </c>
      <c r="R152" s="75">
        <v>8</v>
      </c>
      <c r="S152" s="114"/>
      <c r="T152" s="75"/>
      <c r="U152" s="24" t="s">
        <v>15</v>
      </c>
      <c r="V152" s="75">
        <v>8</v>
      </c>
      <c r="W152" s="75">
        <v>8</v>
      </c>
      <c r="X152" s="75">
        <v>8</v>
      </c>
      <c r="Y152" s="75">
        <v>8</v>
      </c>
      <c r="Z152" s="74">
        <v>8</v>
      </c>
      <c r="AA152" s="74">
        <v>8</v>
      </c>
      <c r="AB152" s="114"/>
      <c r="AC152" s="74"/>
      <c r="AD152" t="s">
        <v>15</v>
      </c>
      <c r="AE152">
        <v>8</v>
      </c>
      <c r="AF152">
        <v>8</v>
      </c>
      <c r="AG152">
        <v>8</v>
      </c>
      <c r="AH152">
        <v>8</v>
      </c>
      <c r="AI152">
        <v>8</v>
      </c>
      <c r="AJ152">
        <v>8</v>
      </c>
      <c r="AK152" s="114"/>
      <c r="AL152" s="74"/>
      <c r="AM152" s="15" t="s">
        <v>15</v>
      </c>
      <c r="AN152" s="95">
        <v>8</v>
      </c>
      <c r="AO152" s="95">
        <v>8</v>
      </c>
      <c r="AP152" s="95">
        <v>8</v>
      </c>
      <c r="AQ152" s="95">
        <v>8</v>
      </c>
      <c r="AR152" s="95">
        <v>8</v>
      </c>
      <c r="AS152" s="95">
        <v>8</v>
      </c>
      <c r="AT152" s="114"/>
    </row>
    <row r="153" spans="1:46" x14ac:dyDescent="0.2">
      <c r="A153" s="15" t="s">
        <v>63</v>
      </c>
      <c r="B153" s="123"/>
      <c r="C153" s="23"/>
      <c r="D153" s="100">
        <v>20</v>
      </c>
      <c r="E153" s="100">
        <f>D153</f>
        <v>20</v>
      </c>
      <c r="F153" s="100">
        <f>E153</f>
        <v>20</v>
      </c>
      <c r="G153" s="100">
        <f>F153</f>
        <v>20</v>
      </c>
      <c r="H153" s="100">
        <f>G153</f>
        <v>20</v>
      </c>
      <c r="I153" s="100">
        <f>H153</f>
        <v>20</v>
      </c>
      <c r="J153" s="123"/>
      <c r="K153" s="75"/>
      <c r="L153" s="24" t="s">
        <v>63</v>
      </c>
      <c r="M153" s="74">
        <v>20</v>
      </c>
      <c r="N153" s="74">
        <v>20</v>
      </c>
      <c r="O153" s="75">
        <v>20</v>
      </c>
      <c r="P153" s="75">
        <v>20</v>
      </c>
      <c r="Q153" s="75">
        <v>20</v>
      </c>
      <c r="R153" s="75">
        <v>20</v>
      </c>
      <c r="S153" s="123"/>
      <c r="T153" s="75"/>
      <c r="U153" s="24" t="s">
        <v>63</v>
      </c>
      <c r="V153" s="75">
        <v>20</v>
      </c>
      <c r="W153" s="75">
        <v>20</v>
      </c>
      <c r="X153" s="75">
        <v>20</v>
      </c>
      <c r="Y153" s="75">
        <v>20</v>
      </c>
      <c r="Z153" s="74">
        <v>20</v>
      </c>
      <c r="AA153" s="74">
        <v>20</v>
      </c>
      <c r="AB153" s="123"/>
      <c r="AC153" s="74"/>
      <c r="AD153" s="15" t="s">
        <v>63</v>
      </c>
      <c r="AE153">
        <v>20</v>
      </c>
      <c r="AF153">
        <v>20</v>
      </c>
      <c r="AG153">
        <v>20</v>
      </c>
      <c r="AH153">
        <v>20</v>
      </c>
      <c r="AI153">
        <v>20</v>
      </c>
      <c r="AJ153">
        <v>20</v>
      </c>
      <c r="AK153" s="123"/>
      <c r="AL153" s="74"/>
      <c r="AT153" s="123"/>
    </row>
    <row r="154" spans="1:46" x14ac:dyDescent="0.2">
      <c r="A154" s="6" t="s">
        <v>64</v>
      </c>
      <c r="B154" s="114"/>
      <c r="C154" s="6"/>
      <c r="D154" s="106">
        <v>0.114</v>
      </c>
      <c r="E154" s="106">
        <v>0.114</v>
      </c>
      <c r="F154" s="106">
        <v>0.114</v>
      </c>
      <c r="G154" s="106">
        <v>0.114</v>
      </c>
      <c r="H154" s="106">
        <v>0.114</v>
      </c>
      <c r="I154" s="106">
        <v>0.114</v>
      </c>
      <c r="J154" s="114"/>
      <c r="K154" s="76"/>
      <c r="L154" s="24" t="s">
        <v>64</v>
      </c>
      <c r="M154" s="63">
        <v>0.114</v>
      </c>
      <c r="N154" s="63">
        <v>0.114</v>
      </c>
      <c r="O154" s="76">
        <v>0.114</v>
      </c>
      <c r="P154" s="76">
        <v>0.114</v>
      </c>
      <c r="Q154" s="76">
        <v>0.114</v>
      </c>
      <c r="R154" s="76">
        <v>0.114</v>
      </c>
      <c r="S154" s="114"/>
      <c r="T154" s="76"/>
      <c r="U154" s="24" t="s">
        <v>64</v>
      </c>
      <c r="V154" s="76">
        <v>0.114</v>
      </c>
      <c r="W154" s="76">
        <v>0.114</v>
      </c>
      <c r="X154" s="76">
        <v>0.114</v>
      </c>
      <c r="Y154" s="76">
        <v>0.114</v>
      </c>
      <c r="Z154" s="63">
        <v>0.114</v>
      </c>
      <c r="AA154" s="63">
        <v>0.114</v>
      </c>
      <c r="AB154" s="114"/>
      <c r="AC154" s="63"/>
      <c r="AD154" s="6" t="s">
        <v>64</v>
      </c>
      <c r="AE154" s="63">
        <v>0.114</v>
      </c>
      <c r="AF154" s="63">
        <v>0.114</v>
      </c>
      <c r="AG154" s="63">
        <v>0.114</v>
      </c>
      <c r="AH154" s="63">
        <v>0.114</v>
      </c>
      <c r="AI154" s="63">
        <v>0.114</v>
      </c>
      <c r="AJ154" s="63">
        <v>0.114</v>
      </c>
      <c r="AK154" s="114"/>
      <c r="AL154" s="63"/>
      <c r="AM154" s="15" t="s">
        <v>64</v>
      </c>
      <c r="AN154" s="93">
        <v>0.25600000000000001</v>
      </c>
      <c r="AO154" s="93">
        <v>0.25600000000000001</v>
      </c>
      <c r="AP154" s="93">
        <v>0.25600000000000001</v>
      </c>
      <c r="AQ154" s="93">
        <v>0.25600000000000001</v>
      </c>
      <c r="AR154" s="93">
        <v>0.25600000000000001</v>
      </c>
      <c r="AS154" s="93">
        <v>0.25600000000000001</v>
      </c>
      <c r="AT154" s="114"/>
    </row>
    <row r="155" spans="1:46" x14ac:dyDescent="0.2">
      <c r="A155" t="s">
        <v>17</v>
      </c>
      <c r="B155" s="114"/>
      <c r="C155" s="6"/>
      <c r="D155" s="103">
        <v>8.635056910272084</v>
      </c>
      <c r="E155" s="103">
        <f t="shared" ref="E155:I159" si="14">D155</f>
        <v>8.635056910272084</v>
      </c>
      <c r="F155" s="103">
        <f t="shared" si="14"/>
        <v>8.635056910272084</v>
      </c>
      <c r="G155" s="103">
        <f t="shared" si="14"/>
        <v>8.635056910272084</v>
      </c>
      <c r="H155" s="103">
        <f t="shared" si="14"/>
        <v>8.635056910272084</v>
      </c>
      <c r="I155" s="103">
        <f t="shared" si="14"/>
        <v>8.635056910272084</v>
      </c>
      <c r="J155" s="114"/>
      <c r="K155" s="77"/>
      <c r="L155" s="24" t="s">
        <v>17</v>
      </c>
      <c r="M155" s="65">
        <v>9.9980392225172814</v>
      </c>
      <c r="N155" s="65">
        <v>9.9980392225172814</v>
      </c>
      <c r="O155" s="77">
        <v>9.9980392225172814</v>
      </c>
      <c r="P155" s="77">
        <v>9.9980392225172814</v>
      </c>
      <c r="Q155" s="77">
        <v>9.9980392225172814</v>
      </c>
      <c r="R155" s="77">
        <v>9.9980392225172814</v>
      </c>
      <c r="S155" s="114"/>
      <c r="T155" s="77"/>
      <c r="U155" s="24" t="s">
        <v>17</v>
      </c>
      <c r="V155" s="77">
        <v>9.9683635289661119</v>
      </c>
      <c r="W155" s="77">
        <v>9.9683635289661119</v>
      </c>
      <c r="X155" s="77">
        <v>9.9683635289661119</v>
      </c>
      <c r="Y155" s="77">
        <v>9.9683635289661119</v>
      </c>
      <c r="Z155" s="65">
        <v>9.9683635289661119</v>
      </c>
      <c r="AA155" s="65">
        <v>9.9683635289661119</v>
      </c>
      <c r="AB155" s="114"/>
      <c r="AC155" s="65"/>
      <c r="AD155" t="s">
        <v>17</v>
      </c>
      <c r="AE155" s="83">
        <v>9.75</v>
      </c>
      <c r="AF155" s="83">
        <v>9.75</v>
      </c>
      <c r="AG155" s="83">
        <v>9.75</v>
      </c>
      <c r="AH155" s="83">
        <v>9.75</v>
      </c>
      <c r="AI155" s="83">
        <v>9.75</v>
      </c>
      <c r="AJ155" s="83">
        <v>9.75</v>
      </c>
      <c r="AK155" s="114"/>
      <c r="AL155" s="65"/>
      <c r="AM155" s="15" t="s">
        <v>17</v>
      </c>
      <c r="AN155" s="94">
        <v>9.7035815884911738</v>
      </c>
      <c r="AO155" s="94">
        <v>9.9664924796308725</v>
      </c>
      <c r="AP155" s="94">
        <v>10.347259656464333</v>
      </c>
      <c r="AQ155" s="94">
        <v>10.494406992933927</v>
      </c>
      <c r="AR155" s="94">
        <v>9.8529167614159068</v>
      </c>
      <c r="AS155" s="94">
        <v>9.6158810718537655</v>
      </c>
      <c r="AT155" s="114"/>
    </row>
    <row r="156" spans="1:46" x14ac:dyDescent="0.2">
      <c r="A156" t="s">
        <v>18</v>
      </c>
      <c r="B156" s="114"/>
      <c r="C156" s="6"/>
      <c r="D156" s="103">
        <v>14.571658536084142</v>
      </c>
      <c r="E156" s="103">
        <f t="shared" si="14"/>
        <v>14.571658536084142</v>
      </c>
      <c r="F156" s="103">
        <f t="shared" si="14"/>
        <v>14.571658536084142</v>
      </c>
      <c r="G156" s="103">
        <f t="shared" si="14"/>
        <v>14.571658536084142</v>
      </c>
      <c r="H156" s="103">
        <f t="shared" si="14"/>
        <v>14.571658536084142</v>
      </c>
      <c r="I156" s="103">
        <f t="shared" si="14"/>
        <v>14.571658536084142</v>
      </c>
      <c r="J156" s="114"/>
      <c r="K156" s="77"/>
      <c r="L156" s="24" t="s">
        <v>18</v>
      </c>
      <c r="M156" s="65">
        <v>16.871691187997911</v>
      </c>
      <c r="N156" s="65">
        <v>16.871691187997911</v>
      </c>
      <c r="O156" s="77">
        <v>16.871691187997911</v>
      </c>
      <c r="P156" s="77">
        <v>16.871691187997911</v>
      </c>
      <c r="Q156" s="77">
        <v>16.871691187997911</v>
      </c>
      <c r="R156" s="77">
        <v>16.871691187997911</v>
      </c>
      <c r="S156" s="114"/>
      <c r="T156" s="77"/>
      <c r="U156" s="24" t="s">
        <v>18</v>
      </c>
      <c r="V156" s="77">
        <v>16.821613455130311</v>
      </c>
      <c r="W156" s="77">
        <v>16.821613455130311</v>
      </c>
      <c r="X156" s="77">
        <v>16.821613455130311</v>
      </c>
      <c r="Y156" s="77">
        <v>16.821613455130311</v>
      </c>
      <c r="Z156" s="65">
        <v>16.821613455130311</v>
      </c>
      <c r="AA156" s="65">
        <v>16.821613455130311</v>
      </c>
      <c r="AB156" s="114"/>
      <c r="AC156" s="65"/>
      <c r="AD156" t="s">
        <v>18</v>
      </c>
      <c r="AE156" s="83">
        <v>16.453692979307284</v>
      </c>
      <c r="AF156" s="83">
        <v>16.453692979307284</v>
      </c>
      <c r="AG156" s="83">
        <v>16.453692979307284</v>
      </c>
      <c r="AH156" s="83">
        <v>16.453692979307284</v>
      </c>
      <c r="AI156" s="83">
        <v>16.453692979307284</v>
      </c>
      <c r="AJ156" s="83">
        <v>16.453692979307284</v>
      </c>
      <c r="AK156" s="114"/>
      <c r="AL156" s="65"/>
      <c r="AM156" s="15" t="s">
        <v>18</v>
      </c>
      <c r="AN156" s="94">
        <v>16.374793930578917</v>
      </c>
      <c r="AO156" s="94">
        <v>16.818456059377162</v>
      </c>
      <c r="AP156" s="94">
        <v>17.461000670283628</v>
      </c>
      <c r="AQ156" s="94">
        <v>17.709311800576067</v>
      </c>
      <c r="AR156" s="94">
        <v>16.626797034889403</v>
      </c>
      <c r="AS156" s="94">
        <v>16.226799308753289</v>
      </c>
      <c r="AT156" s="114"/>
    </row>
    <row r="157" spans="1:46" x14ac:dyDescent="0.2">
      <c r="A157" t="s">
        <v>19</v>
      </c>
      <c r="B157" s="114"/>
      <c r="C157" s="6"/>
      <c r="D157" s="103">
        <v>208.32074796031404</v>
      </c>
      <c r="E157" s="103">
        <f t="shared" si="14"/>
        <v>208.32074796031404</v>
      </c>
      <c r="F157" s="103">
        <f t="shared" si="14"/>
        <v>208.32074796031404</v>
      </c>
      <c r="G157" s="103">
        <f t="shared" si="14"/>
        <v>208.32074796031404</v>
      </c>
      <c r="H157" s="103">
        <f t="shared" si="14"/>
        <v>208.32074796031404</v>
      </c>
      <c r="I157" s="103">
        <f t="shared" si="14"/>
        <v>208.32074796031404</v>
      </c>
      <c r="J157" s="114"/>
      <c r="K157" s="77"/>
      <c r="L157" s="24" t="s">
        <v>19</v>
      </c>
      <c r="M157" s="65">
        <v>301.41588746083977</v>
      </c>
      <c r="N157" s="65">
        <v>301.41588746083977</v>
      </c>
      <c r="O157" s="77">
        <v>301.41588746083977</v>
      </c>
      <c r="P157" s="77">
        <v>301.41588746083977</v>
      </c>
      <c r="Q157" s="77">
        <v>301.41588746083977</v>
      </c>
      <c r="R157" s="77">
        <v>301.41588746083977</v>
      </c>
      <c r="S157" s="114"/>
      <c r="T157" s="77"/>
      <c r="U157" s="24" t="s">
        <v>19</v>
      </c>
      <c r="V157" s="77">
        <v>300.52123948950583</v>
      </c>
      <c r="W157" s="77">
        <v>300.52123948950583</v>
      </c>
      <c r="X157" s="77">
        <v>300.52123948950583</v>
      </c>
      <c r="Y157" s="77">
        <v>300.52123948950583</v>
      </c>
      <c r="Z157" s="65">
        <v>300.52123948950583</v>
      </c>
      <c r="AA157" s="65">
        <v>300.52123948950583</v>
      </c>
      <c r="AB157" s="114"/>
      <c r="AC157" s="65"/>
      <c r="AD157" t="s">
        <v>19</v>
      </c>
      <c r="AE157" s="83">
        <v>235.23</v>
      </c>
      <c r="AF157" s="83">
        <v>235.23</v>
      </c>
      <c r="AG157" s="83">
        <v>235.23</v>
      </c>
      <c r="AH157" s="83">
        <v>235.23</v>
      </c>
      <c r="AI157" s="83">
        <v>235.23</v>
      </c>
      <c r="AJ157" s="83">
        <v>235.23</v>
      </c>
      <c r="AK157" s="114"/>
      <c r="AL157" s="65"/>
      <c r="AM157" s="15" t="s">
        <v>19</v>
      </c>
      <c r="AN157" s="94">
        <v>234.09890582234928</v>
      </c>
      <c r="AO157" s="94">
        <v>240.44163107109452</v>
      </c>
      <c r="AP157" s="94">
        <v>249.62763921220173</v>
      </c>
      <c r="AQ157" s="94">
        <v>253.17756870453067</v>
      </c>
      <c r="AR157" s="94">
        <v>237.70161686915844</v>
      </c>
      <c r="AS157" s="94">
        <v>231.98313085847181</v>
      </c>
      <c r="AT157" s="114"/>
    </row>
    <row r="158" spans="1:46" x14ac:dyDescent="0.2">
      <c r="A158" t="s">
        <v>20</v>
      </c>
      <c r="B158" s="114"/>
      <c r="C158" s="6"/>
      <c r="D158" s="103">
        <v>1.0793821137840105</v>
      </c>
      <c r="E158" s="103">
        <f t="shared" si="14"/>
        <v>1.0793821137840105</v>
      </c>
      <c r="F158" s="103">
        <f t="shared" si="14"/>
        <v>1.0793821137840105</v>
      </c>
      <c r="G158" s="103">
        <f t="shared" si="14"/>
        <v>1.0793821137840105</v>
      </c>
      <c r="H158" s="103">
        <f t="shared" si="14"/>
        <v>1.0793821137840105</v>
      </c>
      <c r="I158" s="103">
        <f t="shared" si="14"/>
        <v>1.0793821137840105</v>
      </c>
      <c r="J158" s="114"/>
      <c r="K158" s="77"/>
      <c r="L158" s="24" t="s">
        <v>20</v>
      </c>
      <c r="M158" s="65">
        <v>1.2497549028146602</v>
      </c>
      <c r="N158" s="65">
        <v>1.2497549028146602</v>
      </c>
      <c r="O158" s="77">
        <v>1.2497549028146602</v>
      </c>
      <c r="P158" s="77">
        <v>1.2497549028146602</v>
      </c>
      <c r="Q158" s="77">
        <v>1.2497549028146602</v>
      </c>
      <c r="R158" s="77">
        <v>1.2497549028146602</v>
      </c>
      <c r="S158" s="114"/>
      <c r="T158" s="77"/>
      <c r="U158" s="24" t="s">
        <v>20</v>
      </c>
      <c r="V158" s="77">
        <v>1.246045441120764</v>
      </c>
      <c r="W158" s="77">
        <v>1.246045441120764</v>
      </c>
      <c r="X158" s="77">
        <v>1.246045441120764</v>
      </c>
      <c r="Y158" s="77">
        <v>1.246045441120764</v>
      </c>
      <c r="Z158" s="65">
        <v>1.246045441120764</v>
      </c>
      <c r="AA158" s="65">
        <v>1.246045441120764</v>
      </c>
      <c r="AB158" s="114"/>
      <c r="AC158" s="65"/>
      <c r="AD158" t="s">
        <v>20</v>
      </c>
      <c r="AE158" s="83">
        <v>1.2187920725412804</v>
      </c>
      <c r="AF158" s="83">
        <v>1.2187920725412804</v>
      </c>
      <c r="AG158" s="83">
        <v>1.2187920725412804</v>
      </c>
      <c r="AH158" s="83">
        <v>1.2187920725412804</v>
      </c>
      <c r="AI158" s="83">
        <v>1.2187920725412804</v>
      </c>
      <c r="AJ158" s="83">
        <v>1.2187920725412804</v>
      </c>
      <c r="AK158" s="114"/>
      <c r="AL158" s="65"/>
      <c r="AM158" s="15" t="s">
        <v>20</v>
      </c>
      <c r="AN158" s="94">
        <v>1.2129476985614012</v>
      </c>
      <c r="AO158" s="94">
        <v>1.2458115599538637</v>
      </c>
      <c r="AP158" s="94">
        <v>1.2934074570580465</v>
      </c>
      <c r="AQ158" s="94">
        <v>1.3118008741167457</v>
      </c>
      <c r="AR158" s="94">
        <v>1.231614595176993</v>
      </c>
      <c r="AS158" s="94">
        <v>1.2019851339817254</v>
      </c>
      <c r="AT158" s="114"/>
    </row>
    <row r="159" spans="1:46" x14ac:dyDescent="0.2">
      <c r="A159" t="s">
        <v>21</v>
      </c>
      <c r="B159" s="114"/>
      <c r="C159" s="6"/>
      <c r="D159" s="103">
        <v>10.793821137840105</v>
      </c>
      <c r="E159" s="103">
        <f t="shared" si="14"/>
        <v>10.793821137840105</v>
      </c>
      <c r="F159" s="103">
        <f t="shared" si="14"/>
        <v>10.793821137840105</v>
      </c>
      <c r="G159" s="103">
        <f t="shared" si="14"/>
        <v>10.793821137840105</v>
      </c>
      <c r="H159" s="103">
        <f t="shared" si="14"/>
        <v>10.793821137840105</v>
      </c>
      <c r="I159" s="103">
        <f t="shared" si="14"/>
        <v>10.793821137840105</v>
      </c>
      <c r="J159" s="114"/>
      <c r="K159" s="77"/>
      <c r="L159" s="24" t="s">
        <v>21</v>
      </c>
      <c r="M159" s="65">
        <v>12.497549028146603</v>
      </c>
      <c r="N159" s="65">
        <v>12.497549028146603</v>
      </c>
      <c r="O159" s="77">
        <v>12.497549028146603</v>
      </c>
      <c r="P159" s="77">
        <v>12.497549028146603</v>
      </c>
      <c r="Q159" s="77">
        <v>12.497549028146603</v>
      </c>
      <c r="R159" s="77">
        <v>12.497549028146603</v>
      </c>
      <c r="S159" s="114"/>
      <c r="T159" s="77"/>
      <c r="U159" s="24" t="s">
        <v>21</v>
      </c>
      <c r="V159" s="77">
        <v>12.460454411207639</v>
      </c>
      <c r="W159" s="77">
        <v>12.460454411207639</v>
      </c>
      <c r="X159" s="77">
        <v>12.460454411207639</v>
      </c>
      <c r="Y159" s="77">
        <v>12.460454411207639</v>
      </c>
      <c r="Z159" s="65">
        <v>12.460454411207639</v>
      </c>
      <c r="AA159" s="65">
        <v>12.460454411207639</v>
      </c>
      <c r="AB159" s="114"/>
      <c r="AC159" s="65"/>
      <c r="AD159" t="s">
        <v>21</v>
      </c>
      <c r="AE159" s="83">
        <v>12.187920725412805</v>
      </c>
      <c r="AF159" s="83">
        <v>12.187920725412805</v>
      </c>
      <c r="AG159" s="83">
        <v>12.187920725412805</v>
      </c>
      <c r="AH159" s="83">
        <v>12.187920725412805</v>
      </c>
      <c r="AI159" s="83">
        <v>12.187920725412805</v>
      </c>
      <c r="AJ159" s="83">
        <v>12.187920725412805</v>
      </c>
      <c r="AK159" s="114"/>
      <c r="AL159" s="65"/>
      <c r="AM159" s="15" t="s">
        <v>21</v>
      </c>
      <c r="AN159" s="94">
        <v>12.12947698561401</v>
      </c>
      <c r="AO159" s="94">
        <v>12.458115599538637</v>
      </c>
      <c r="AP159" s="94">
        <v>12.934074570580464</v>
      </c>
      <c r="AQ159" s="94">
        <v>13.118008741167456</v>
      </c>
      <c r="AR159" s="94">
        <v>12.316145951769927</v>
      </c>
      <c r="AS159" s="94">
        <v>12.019851339817251</v>
      </c>
      <c r="AT159" s="114"/>
    </row>
    <row r="160" spans="1:46" x14ac:dyDescent="0.2">
      <c r="A160" t="s">
        <v>22</v>
      </c>
      <c r="B160" s="114"/>
      <c r="C160" s="6"/>
      <c r="D160" s="105">
        <v>2</v>
      </c>
      <c r="E160" s="105">
        <v>2</v>
      </c>
      <c r="F160" s="105">
        <v>2</v>
      </c>
      <c r="G160" s="105">
        <v>2</v>
      </c>
      <c r="H160" s="105">
        <v>2</v>
      </c>
      <c r="I160" s="105">
        <v>2</v>
      </c>
      <c r="J160" s="114"/>
      <c r="K160" s="75"/>
      <c r="L160" s="24" t="s">
        <v>22</v>
      </c>
      <c r="M160" s="74">
        <v>2</v>
      </c>
      <c r="N160" s="74">
        <v>2</v>
      </c>
      <c r="O160" s="75">
        <v>2</v>
      </c>
      <c r="P160" s="75">
        <v>2</v>
      </c>
      <c r="Q160" s="75">
        <v>2</v>
      </c>
      <c r="R160" s="75">
        <v>2</v>
      </c>
      <c r="S160" s="114"/>
      <c r="T160" s="75"/>
      <c r="U160" s="24" t="s">
        <v>22</v>
      </c>
      <c r="V160" s="75">
        <v>2</v>
      </c>
      <c r="W160" s="75">
        <v>2</v>
      </c>
      <c r="X160" s="75">
        <v>2</v>
      </c>
      <c r="Y160" s="75">
        <v>2</v>
      </c>
      <c r="Z160" s="74">
        <v>2</v>
      </c>
      <c r="AA160" s="74">
        <v>2</v>
      </c>
      <c r="AB160" s="114"/>
      <c r="AC160" s="74"/>
      <c r="AD160" t="s">
        <v>22</v>
      </c>
      <c r="AE160" s="44">
        <v>2</v>
      </c>
      <c r="AF160" s="44">
        <v>2</v>
      </c>
      <c r="AG160" s="44">
        <v>2</v>
      </c>
      <c r="AH160" s="44">
        <v>2</v>
      </c>
      <c r="AI160" s="44">
        <v>2</v>
      </c>
      <c r="AJ160" s="44">
        <v>2</v>
      </c>
      <c r="AK160" s="114"/>
      <c r="AL160" s="74"/>
      <c r="AM160" s="15" t="s">
        <v>22</v>
      </c>
      <c r="AN160" s="95">
        <v>2</v>
      </c>
      <c r="AO160" s="95">
        <v>2</v>
      </c>
      <c r="AP160" s="95">
        <v>2</v>
      </c>
      <c r="AQ160" s="95">
        <v>2</v>
      </c>
      <c r="AR160" s="95">
        <v>2</v>
      </c>
      <c r="AS160" s="95">
        <v>2</v>
      </c>
      <c r="AT160" s="114"/>
    </row>
    <row r="161" spans="1:46" x14ac:dyDescent="0.2">
      <c r="A161" s="15" t="s">
        <v>87</v>
      </c>
      <c r="B161" s="123"/>
      <c r="C161" s="6"/>
      <c r="D161" s="105"/>
      <c r="E161" s="105"/>
      <c r="F161" s="105"/>
      <c r="G161" s="105"/>
      <c r="H161" s="105"/>
      <c r="I161" s="105"/>
      <c r="J161" s="123"/>
      <c r="K161" s="75"/>
      <c r="L161" s="24"/>
      <c r="M161" s="74"/>
      <c r="N161" s="74"/>
      <c r="O161" s="75"/>
      <c r="P161" s="75"/>
      <c r="Q161" s="75"/>
      <c r="R161" s="75"/>
      <c r="S161" s="123"/>
      <c r="T161" s="75"/>
      <c r="U161" s="24"/>
      <c r="V161" s="75"/>
      <c r="W161" s="75"/>
      <c r="X161" s="75"/>
      <c r="Y161" s="75"/>
      <c r="Z161" s="74"/>
      <c r="AA161" s="74"/>
      <c r="AB161" s="123"/>
      <c r="AC161" s="74"/>
      <c r="AE161" s="44"/>
      <c r="AF161" s="44"/>
      <c r="AG161" s="44"/>
      <c r="AH161" s="44"/>
      <c r="AI161" s="44"/>
      <c r="AJ161" s="44"/>
      <c r="AK161" s="123"/>
      <c r="AL161" s="74"/>
      <c r="AM161" s="15" t="s">
        <v>87</v>
      </c>
      <c r="AN161" s="95">
        <v>1</v>
      </c>
      <c r="AO161" s="95">
        <v>1</v>
      </c>
      <c r="AP161" s="95">
        <v>1</v>
      </c>
      <c r="AQ161" s="95">
        <v>1</v>
      </c>
      <c r="AR161" s="95">
        <v>1</v>
      </c>
      <c r="AS161" s="95">
        <v>1</v>
      </c>
      <c r="AT161" s="123"/>
    </row>
    <row r="162" spans="1:46" x14ac:dyDescent="0.2">
      <c r="A162" t="s">
        <v>23</v>
      </c>
      <c r="B162" s="114"/>
      <c r="C162" s="6"/>
      <c r="D162" s="105">
        <v>77</v>
      </c>
      <c r="E162" s="105">
        <v>34.223417356518041</v>
      </c>
      <c r="F162" s="105">
        <v>40.330299408905603</v>
      </c>
      <c r="G162" s="105">
        <v>47.149670841062644</v>
      </c>
      <c r="H162" s="105">
        <v>54.802782297559247</v>
      </c>
      <c r="I162" s="105">
        <v>63.440144959718857</v>
      </c>
      <c r="J162" s="114"/>
      <c r="K162" s="75"/>
      <c r="L162" s="24" t="s">
        <v>23</v>
      </c>
      <c r="M162" s="74">
        <v>73.92</v>
      </c>
      <c r="N162" s="74">
        <v>73.92</v>
      </c>
      <c r="O162" s="75">
        <v>73.92</v>
      </c>
      <c r="P162" s="75">
        <v>73.92</v>
      </c>
      <c r="Q162" s="75">
        <v>73.92</v>
      </c>
      <c r="R162" s="75">
        <v>73.92</v>
      </c>
      <c r="S162" s="114"/>
      <c r="T162" s="75"/>
      <c r="U162" s="24" t="s">
        <v>23</v>
      </c>
      <c r="V162" s="75">
        <v>73.92</v>
      </c>
      <c r="W162" s="75">
        <v>73.92</v>
      </c>
      <c r="X162" s="75">
        <v>73.92</v>
      </c>
      <c r="Y162" s="75">
        <v>73.92</v>
      </c>
      <c r="Z162" s="74">
        <v>73.92</v>
      </c>
      <c r="AA162" s="74">
        <v>73.92</v>
      </c>
      <c r="AB162" s="114"/>
      <c r="AC162" s="74"/>
      <c r="AD162" t="s">
        <v>23</v>
      </c>
      <c r="AE162" s="44">
        <v>85</v>
      </c>
      <c r="AF162" s="44">
        <v>85</v>
      </c>
      <c r="AG162" s="44">
        <v>85</v>
      </c>
      <c r="AH162" s="44">
        <v>85</v>
      </c>
      <c r="AI162" s="44">
        <v>85</v>
      </c>
      <c r="AJ162" s="44">
        <v>85</v>
      </c>
      <c r="AK162" s="114"/>
      <c r="AL162" s="74"/>
      <c r="AM162" s="15" t="s">
        <v>23</v>
      </c>
      <c r="AN162" s="95">
        <v>50</v>
      </c>
      <c r="AO162" s="95">
        <v>50</v>
      </c>
      <c r="AP162" s="95">
        <v>50</v>
      </c>
      <c r="AQ162" s="95">
        <v>50</v>
      </c>
      <c r="AR162" s="95">
        <v>50</v>
      </c>
      <c r="AS162" s="95">
        <v>50</v>
      </c>
      <c r="AT162" s="114"/>
    </row>
    <row r="163" spans="1:46" x14ac:dyDescent="0.2">
      <c r="A163" t="s">
        <v>24</v>
      </c>
      <c r="B163" s="114"/>
      <c r="C163" s="6"/>
      <c r="D163" s="105">
        <v>64</v>
      </c>
      <c r="E163" s="105">
        <v>34.223417356518041</v>
      </c>
      <c r="F163" s="105">
        <v>40.330299408905603</v>
      </c>
      <c r="G163" s="105">
        <v>47.149670841062644</v>
      </c>
      <c r="H163" s="105">
        <v>54.802782297559247</v>
      </c>
      <c r="I163" s="105">
        <v>63.440144959718857</v>
      </c>
      <c r="J163" s="114"/>
      <c r="K163" s="75"/>
      <c r="L163" s="24" t="s">
        <v>24</v>
      </c>
      <c r="M163" s="74">
        <v>61.44</v>
      </c>
      <c r="N163" s="74">
        <v>61.44</v>
      </c>
      <c r="O163" s="75">
        <v>61.44</v>
      </c>
      <c r="P163" s="75">
        <v>61.44</v>
      </c>
      <c r="Q163" s="75">
        <v>61.44</v>
      </c>
      <c r="R163" s="75">
        <v>61.44</v>
      </c>
      <c r="S163" s="114"/>
      <c r="T163" s="75"/>
      <c r="AB163" s="114"/>
      <c r="AD163" t="s">
        <v>24</v>
      </c>
      <c r="AE163" s="44">
        <v>70</v>
      </c>
      <c r="AF163" s="44">
        <v>70</v>
      </c>
      <c r="AG163" s="44">
        <v>70</v>
      </c>
      <c r="AH163" s="44">
        <v>70</v>
      </c>
      <c r="AI163" s="44">
        <v>70</v>
      </c>
      <c r="AJ163" s="44">
        <v>70</v>
      </c>
      <c r="AK163" s="114"/>
      <c r="AM163" s="15" t="s">
        <v>24</v>
      </c>
      <c r="AN163" s="95">
        <v>42</v>
      </c>
      <c r="AO163" s="95">
        <v>42</v>
      </c>
      <c r="AP163" s="95">
        <v>42</v>
      </c>
      <c r="AQ163" s="95">
        <v>42</v>
      </c>
      <c r="AR163" s="95">
        <v>42</v>
      </c>
      <c r="AS163" s="95">
        <v>42</v>
      </c>
      <c r="AT163" s="114"/>
    </row>
    <row r="164" spans="1:46" x14ac:dyDescent="0.2">
      <c r="A164" t="s">
        <v>66</v>
      </c>
      <c r="B164" s="114"/>
      <c r="C164" s="6"/>
      <c r="D164" s="105"/>
      <c r="E164" s="105"/>
      <c r="F164" s="105"/>
      <c r="G164" s="105"/>
      <c r="H164" s="105"/>
      <c r="I164" s="105"/>
      <c r="J164" s="114"/>
      <c r="K164" s="74"/>
      <c r="L164" s="24" t="s">
        <v>66</v>
      </c>
      <c r="M164" s="74">
        <v>48.96</v>
      </c>
      <c r="N164" s="74">
        <v>48.96</v>
      </c>
      <c r="O164" s="74">
        <v>48.96</v>
      </c>
      <c r="P164" s="74">
        <v>48.96</v>
      </c>
      <c r="Q164" s="74">
        <v>48.96</v>
      </c>
      <c r="R164" s="74">
        <v>48.96</v>
      </c>
      <c r="S164" s="114"/>
      <c r="T164" s="74"/>
      <c r="AB164" s="114"/>
      <c r="AD164" t="s">
        <v>66</v>
      </c>
      <c r="AE164" s="44">
        <v>50</v>
      </c>
      <c r="AF164" s="44">
        <v>50</v>
      </c>
      <c r="AG164" s="44">
        <v>50</v>
      </c>
      <c r="AH164" s="44">
        <v>50</v>
      </c>
      <c r="AI164" s="44">
        <v>50</v>
      </c>
      <c r="AJ164" s="44">
        <v>50</v>
      </c>
      <c r="AK164" s="114"/>
      <c r="AT164" s="114"/>
    </row>
    <row r="165" spans="1:46" x14ac:dyDescent="0.2">
      <c r="A165" t="s">
        <v>25</v>
      </c>
      <c r="B165" s="114"/>
      <c r="C165" s="6"/>
      <c r="D165" s="105">
        <v>26</v>
      </c>
      <c r="E165" s="105">
        <v>50</v>
      </c>
      <c r="F165" s="105">
        <v>49.647234869406951</v>
      </c>
      <c r="G165" s="105">
        <v>49.102687595860033</v>
      </c>
      <c r="H165" s="105">
        <v>49.378158312905931</v>
      </c>
      <c r="I165" s="105">
        <v>49.272200967744098</v>
      </c>
      <c r="J165" s="114"/>
      <c r="K165" s="74"/>
      <c r="L165" s="24" t="s">
        <v>25</v>
      </c>
      <c r="M165" s="74">
        <v>24.96</v>
      </c>
      <c r="N165" s="74">
        <v>24.96</v>
      </c>
      <c r="O165" s="74">
        <v>24.96</v>
      </c>
      <c r="P165" s="74">
        <v>24.96</v>
      </c>
      <c r="Q165" s="74">
        <v>24.96</v>
      </c>
      <c r="R165" s="74">
        <v>24.96</v>
      </c>
      <c r="S165" s="114"/>
      <c r="T165" s="74"/>
      <c r="U165" s="24" t="s">
        <v>25</v>
      </c>
      <c r="V165" s="75">
        <v>24.96</v>
      </c>
      <c r="W165" s="75">
        <v>24.96</v>
      </c>
      <c r="X165" s="75">
        <v>24.96</v>
      </c>
      <c r="Y165" s="75">
        <v>24.96</v>
      </c>
      <c r="Z165" s="74">
        <v>24.96</v>
      </c>
      <c r="AA165" s="74">
        <v>24.96</v>
      </c>
      <c r="AB165" s="114"/>
      <c r="AC165" s="74"/>
      <c r="AD165" t="s">
        <v>25</v>
      </c>
      <c r="AE165" s="44">
        <v>20</v>
      </c>
      <c r="AF165" s="44">
        <v>20</v>
      </c>
      <c r="AG165" s="44">
        <v>20</v>
      </c>
      <c r="AH165" s="44">
        <v>20</v>
      </c>
      <c r="AI165" s="44">
        <v>20</v>
      </c>
      <c r="AJ165" s="44">
        <v>20</v>
      </c>
      <c r="AK165" s="114"/>
      <c r="AL165" s="74"/>
      <c r="AM165" s="15" t="s">
        <v>25</v>
      </c>
      <c r="AN165" s="95">
        <v>10</v>
      </c>
      <c r="AO165" s="95">
        <v>10</v>
      </c>
      <c r="AP165" s="95">
        <v>10</v>
      </c>
      <c r="AQ165" s="95">
        <v>10</v>
      </c>
      <c r="AR165" s="95">
        <v>10</v>
      </c>
      <c r="AS165" s="95">
        <v>10</v>
      </c>
      <c r="AT165" s="114"/>
    </row>
    <row r="166" spans="1:46" x14ac:dyDescent="0.2">
      <c r="A166" t="s">
        <v>26</v>
      </c>
      <c r="B166" s="114"/>
      <c r="C166" s="6"/>
      <c r="D166" s="105">
        <v>21</v>
      </c>
      <c r="E166" s="105">
        <v>30.508200928411942</v>
      </c>
      <c r="F166" s="105">
        <v>30.450708385166685</v>
      </c>
      <c r="G166" s="105">
        <v>28.472361361896507</v>
      </c>
      <c r="H166" s="105">
        <v>30.388231548567077</v>
      </c>
      <c r="I166" s="105">
        <v>30.363773750068692</v>
      </c>
      <c r="J166" s="114"/>
      <c r="K166" s="74"/>
      <c r="L166" s="24" t="s">
        <v>26</v>
      </c>
      <c r="M166" s="74">
        <v>20.16</v>
      </c>
      <c r="N166" s="74">
        <v>20.16</v>
      </c>
      <c r="O166" s="74">
        <v>20.16</v>
      </c>
      <c r="P166" s="74">
        <v>20.16</v>
      </c>
      <c r="Q166" s="74">
        <v>20.16</v>
      </c>
      <c r="R166" s="74">
        <v>20.16</v>
      </c>
      <c r="S166" s="114"/>
      <c r="T166" s="74"/>
      <c r="AB166" s="114"/>
      <c r="AD166" t="s">
        <v>26</v>
      </c>
      <c r="AE166" s="44">
        <v>15</v>
      </c>
      <c r="AF166" s="44">
        <v>15</v>
      </c>
      <c r="AG166" s="44">
        <v>15</v>
      </c>
      <c r="AH166" s="44">
        <v>15</v>
      </c>
      <c r="AI166" s="44">
        <v>15</v>
      </c>
      <c r="AJ166" s="44">
        <v>15</v>
      </c>
      <c r="AK166" s="114"/>
      <c r="AM166" s="15" t="s">
        <v>26</v>
      </c>
      <c r="AN166" s="95">
        <v>9</v>
      </c>
      <c r="AO166" s="95">
        <v>9</v>
      </c>
      <c r="AP166" s="95">
        <v>9</v>
      </c>
      <c r="AQ166" s="95">
        <v>9</v>
      </c>
      <c r="AR166" s="95">
        <v>9</v>
      </c>
      <c r="AS166" s="95">
        <v>9</v>
      </c>
      <c r="AT166" s="114"/>
    </row>
    <row r="167" spans="1:46" x14ac:dyDescent="0.2">
      <c r="A167" t="s">
        <v>67</v>
      </c>
      <c r="B167" s="114"/>
      <c r="C167" s="6"/>
      <c r="D167" s="105"/>
      <c r="E167" s="105"/>
      <c r="F167" s="105"/>
      <c r="G167" s="105"/>
      <c r="H167" s="105"/>
      <c r="I167" s="105"/>
      <c r="J167" s="114"/>
      <c r="K167" s="74"/>
      <c r="L167" s="24" t="s">
        <v>67</v>
      </c>
      <c r="M167" s="74">
        <v>16.32</v>
      </c>
      <c r="N167" s="74">
        <v>16.32</v>
      </c>
      <c r="O167" s="74">
        <v>16.32</v>
      </c>
      <c r="P167" s="74">
        <v>16.32</v>
      </c>
      <c r="Q167" s="74">
        <v>16.32</v>
      </c>
      <c r="R167" s="74">
        <v>16.32</v>
      </c>
      <c r="S167" s="114"/>
      <c r="T167" s="74"/>
      <c r="AB167" s="114"/>
      <c r="AD167" t="s">
        <v>67</v>
      </c>
      <c r="AE167" s="44">
        <v>10</v>
      </c>
      <c r="AF167" s="44">
        <v>10</v>
      </c>
      <c r="AG167" s="44">
        <v>10</v>
      </c>
      <c r="AH167" s="44">
        <v>10</v>
      </c>
      <c r="AI167" s="44">
        <v>10</v>
      </c>
      <c r="AJ167" s="44">
        <v>10</v>
      </c>
      <c r="AK167" s="114"/>
      <c r="AT167" s="114"/>
    </row>
    <row r="168" spans="1:46" x14ac:dyDescent="0.2">
      <c r="A168" t="s">
        <v>27</v>
      </c>
      <c r="B168" s="114"/>
      <c r="C168" s="6"/>
      <c r="D168" s="29">
        <v>0.6</v>
      </c>
      <c r="E168" s="29">
        <v>0.6</v>
      </c>
      <c r="F168" s="29">
        <v>0.6</v>
      </c>
      <c r="G168" s="29">
        <v>0.6</v>
      </c>
      <c r="H168" s="29">
        <v>0.6</v>
      </c>
      <c r="I168" s="29">
        <v>0.6</v>
      </c>
      <c r="J168" s="114"/>
      <c r="K168" s="63"/>
      <c r="L168" s="24" t="s">
        <v>27</v>
      </c>
      <c r="M168" s="63">
        <v>0.6</v>
      </c>
      <c r="N168" s="63">
        <v>0.6</v>
      </c>
      <c r="O168" s="63">
        <v>0.6</v>
      </c>
      <c r="P168" s="63">
        <v>0.6</v>
      </c>
      <c r="Q168" s="63">
        <v>0.6</v>
      </c>
      <c r="R168" s="63">
        <v>0.6</v>
      </c>
      <c r="S168" s="114"/>
      <c r="T168" s="63"/>
      <c r="U168" s="24" t="s">
        <v>27</v>
      </c>
      <c r="V168" s="63">
        <v>0.6</v>
      </c>
      <c r="W168" s="63">
        <v>0.6</v>
      </c>
      <c r="X168" s="63">
        <v>0.6</v>
      </c>
      <c r="Y168" s="63">
        <v>0.6</v>
      </c>
      <c r="Z168" s="63">
        <v>0.6</v>
      </c>
      <c r="AA168" s="63">
        <v>0.6</v>
      </c>
      <c r="AB168" s="114"/>
      <c r="AC168" s="63"/>
      <c r="AD168" t="s">
        <v>27</v>
      </c>
      <c r="AE168" s="63">
        <v>0.6</v>
      </c>
      <c r="AF168" s="63">
        <v>0.6</v>
      </c>
      <c r="AG168" s="63">
        <v>0.6</v>
      </c>
      <c r="AH168" s="63">
        <v>0.6</v>
      </c>
      <c r="AI168" s="63">
        <v>0.6</v>
      </c>
      <c r="AJ168" s="63">
        <v>0.6</v>
      </c>
      <c r="AK168" s="114"/>
      <c r="AL168" s="63"/>
      <c r="AM168" s="15" t="s">
        <v>27</v>
      </c>
      <c r="AN168" s="93">
        <v>0.6</v>
      </c>
      <c r="AO168" s="93">
        <v>0.6</v>
      </c>
      <c r="AP168" s="93">
        <v>0.6</v>
      </c>
      <c r="AQ168" s="93">
        <v>0.6</v>
      </c>
      <c r="AR168" s="93">
        <v>0.6</v>
      </c>
      <c r="AS168" s="93">
        <v>0.6</v>
      </c>
      <c r="AT168" s="114"/>
    </row>
    <row r="169" spans="1:46" x14ac:dyDescent="0.2">
      <c r="A169" t="s">
        <v>28</v>
      </c>
      <c r="B169" s="114"/>
      <c r="C169" s="6"/>
      <c r="D169" s="29">
        <v>0.5</v>
      </c>
      <c r="E169" s="29">
        <v>0.5</v>
      </c>
      <c r="F169" s="29">
        <v>0.5</v>
      </c>
      <c r="G169" s="29">
        <v>0.5</v>
      </c>
      <c r="H169" s="29">
        <v>0.5</v>
      </c>
      <c r="I169" s="29">
        <v>0.5</v>
      </c>
      <c r="J169" s="114"/>
      <c r="K169" s="63"/>
      <c r="L169" s="24" t="s">
        <v>28</v>
      </c>
      <c r="M169" s="63">
        <v>0.5</v>
      </c>
      <c r="N169" s="63">
        <v>0.5</v>
      </c>
      <c r="O169" s="63">
        <v>0.5</v>
      </c>
      <c r="P169" s="63">
        <v>0.5</v>
      </c>
      <c r="Q169" s="63">
        <v>0.5</v>
      </c>
      <c r="R169" s="63">
        <v>0.5</v>
      </c>
      <c r="S169" s="114"/>
      <c r="T169" s="63"/>
      <c r="U169" s="24" t="s">
        <v>28</v>
      </c>
      <c r="V169" s="63">
        <v>0.5</v>
      </c>
      <c r="W169" s="63">
        <v>0.5</v>
      </c>
      <c r="X169" s="63">
        <v>0.5</v>
      </c>
      <c r="Y169" s="63">
        <v>0.5</v>
      </c>
      <c r="Z169" s="63">
        <v>0.5</v>
      </c>
      <c r="AA169" s="63">
        <v>0.5</v>
      </c>
      <c r="AB169" s="114"/>
      <c r="AC169" s="63"/>
      <c r="AD169" t="s">
        <v>28</v>
      </c>
      <c r="AE169" s="63">
        <v>0.5</v>
      </c>
      <c r="AF169" s="63">
        <v>0.5</v>
      </c>
      <c r="AG169" s="63">
        <v>0.5</v>
      </c>
      <c r="AH169" s="63">
        <v>0.5</v>
      </c>
      <c r="AI169" s="63">
        <v>0.5</v>
      </c>
      <c r="AJ169" s="63">
        <v>0.5</v>
      </c>
      <c r="AK169" s="114"/>
      <c r="AL169" s="63"/>
      <c r="AM169" s="15" t="s">
        <v>28</v>
      </c>
      <c r="AN169" s="93">
        <v>0.5</v>
      </c>
      <c r="AO169" s="93">
        <v>0.5</v>
      </c>
      <c r="AP169" s="93">
        <v>0.5</v>
      </c>
      <c r="AQ169" s="93">
        <v>0.5</v>
      </c>
      <c r="AR169" s="93">
        <v>0.5</v>
      </c>
      <c r="AS169" s="93">
        <v>0.5</v>
      </c>
      <c r="AT169" s="114"/>
    </row>
    <row r="170" spans="1:46" x14ac:dyDescent="0.2">
      <c r="A170" t="s">
        <v>29</v>
      </c>
      <c r="B170" s="114"/>
      <c r="C170" s="6"/>
      <c r="D170" s="29">
        <v>0.15</v>
      </c>
      <c r="E170" s="29">
        <v>0.15</v>
      </c>
      <c r="F170" s="29">
        <v>0.15</v>
      </c>
      <c r="G170" s="29">
        <v>0.15</v>
      </c>
      <c r="H170" s="29">
        <v>0.15</v>
      </c>
      <c r="I170" s="29">
        <v>0.15</v>
      </c>
      <c r="J170" s="114"/>
      <c r="K170" s="63"/>
      <c r="L170" s="24" t="s">
        <v>29</v>
      </c>
      <c r="M170" s="63">
        <v>0.15</v>
      </c>
      <c r="N170" s="63">
        <v>0.15</v>
      </c>
      <c r="O170" s="63">
        <v>0.15</v>
      </c>
      <c r="P170" s="63">
        <v>0.15</v>
      </c>
      <c r="Q170" s="63">
        <v>0.15</v>
      </c>
      <c r="R170" s="63">
        <v>0.15</v>
      </c>
      <c r="S170" s="114"/>
      <c r="T170" s="63"/>
      <c r="U170" s="24" t="s">
        <v>29</v>
      </c>
      <c r="V170" s="63">
        <v>0.15</v>
      </c>
      <c r="W170" s="63">
        <v>0.15</v>
      </c>
      <c r="X170" s="63">
        <v>0.15</v>
      </c>
      <c r="Y170" s="63">
        <v>0.15</v>
      </c>
      <c r="Z170" s="63">
        <v>0.15</v>
      </c>
      <c r="AA170" s="63">
        <v>0.15</v>
      </c>
      <c r="AB170" s="114"/>
      <c r="AC170" s="63"/>
      <c r="AD170" t="s">
        <v>29</v>
      </c>
      <c r="AE170" s="63">
        <v>0.15</v>
      </c>
      <c r="AF170" s="63">
        <v>0.15</v>
      </c>
      <c r="AG170" s="63">
        <v>0.15</v>
      </c>
      <c r="AH170" s="63">
        <v>0.15</v>
      </c>
      <c r="AI170" s="63">
        <v>0.15</v>
      </c>
      <c r="AJ170" s="63">
        <v>0.15</v>
      </c>
      <c r="AK170" s="114"/>
      <c r="AL170" s="63"/>
      <c r="AM170" s="15" t="s">
        <v>29</v>
      </c>
      <c r="AN170" s="93">
        <v>0.15</v>
      </c>
      <c r="AO170" s="93">
        <v>0.15</v>
      </c>
      <c r="AP170" s="93">
        <v>0.15</v>
      </c>
      <c r="AQ170" s="93">
        <v>0.15</v>
      </c>
      <c r="AR170" s="93">
        <v>0.15</v>
      </c>
      <c r="AS170" s="93">
        <v>0.15</v>
      </c>
      <c r="AT170" s="114"/>
    </row>
    <row r="171" spans="1:46" x14ac:dyDescent="0.2">
      <c r="A171" t="s">
        <v>30</v>
      </c>
      <c r="B171" s="114"/>
      <c r="C171" s="6"/>
      <c r="D171" s="29">
        <v>0.1</v>
      </c>
      <c r="E171" s="29">
        <v>0.1</v>
      </c>
      <c r="F171" s="29">
        <v>0.1</v>
      </c>
      <c r="G171" s="29">
        <v>0.1</v>
      </c>
      <c r="H171" s="29">
        <v>0.1</v>
      </c>
      <c r="I171" s="29">
        <v>0.1</v>
      </c>
      <c r="J171" s="114"/>
      <c r="K171" s="63"/>
      <c r="L171" s="24" t="s">
        <v>30</v>
      </c>
      <c r="M171" s="63">
        <v>0.1</v>
      </c>
      <c r="N171" s="63">
        <v>0.1</v>
      </c>
      <c r="O171" s="63">
        <v>0.1</v>
      </c>
      <c r="P171" s="63">
        <v>0.1</v>
      </c>
      <c r="Q171" s="63">
        <v>0.1</v>
      </c>
      <c r="R171" s="63">
        <v>0.1</v>
      </c>
      <c r="S171" s="114"/>
      <c r="T171" s="63"/>
      <c r="U171" s="24" t="s">
        <v>30</v>
      </c>
      <c r="V171" s="63">
        <v>0.1</v>
      </c>
      <c r="W171" s="63">
        <v>0.1</v>
      </c>
      <c r="X171" s="63">
        <v>0.1</v>
      </c>
      <c r="Y171" s="63">
        <v>0.1</v>
      </c>
      <c r="Z171" s="63">
        <v>0.1</v>
      </c>
      <c r="AA171" s="63">
        <v>0.1</v>
      </c>
      <c r="AB171" s="114"/>
      <c r="AC171" s="63"/>
      <c r="AD171" t="s">
        <v>30</v>
      </c>
      <c r="AE171" s="63">
        <v>0.1</v>
      </c>
      <c r="AF171" s="63">
        <v>0.1</v>
      </c>
      <c r="AG171" s="63">
        <v>0.1</v>
      </c>
      <c r="AH171" s="63">
        <v>0.1</v>
      </c>
      <c r="AI171" s="63">
        <v>0.1</v>
      </c>
      <c r="AJ171" s="63">
        <v>0.1</v>
      </c>
      <c r="AK171" s="114"/>
      <c r="AL171" s="63"/>
      <c r="AM171" s="15" t="s">
        <v>30</v>
      </c>
      <c r="AN171" s="93">
        <v>0.1</v>
      </c>
      <c r="AO171" s="93">
        <v>0.1</v>
      </c>
      <c r="AP171" s="93">
        <v>0.1</v>
      </c>
      <c r="AQ171" s="93">
        <v>0.1</v>
      </c>
      <c r="AR171" s="93">
        <v>0.1</v>
      </c>
      <c r="AS171" s="93">
        <v>0.1</v>
      </c>
      <c r="AT171" s="114"/>
    </row>
    <row r="172" spans="1:46" x14ac:dyDescent="0.2">
      <c r="A172" s="56"/>
      <c r="B172" s="124"/>
      <c r="C172" s="56"/>
      <c r="D172" s="105"/>
      <c r="E172" s="105"/>
      <c r="F172" s="105"/>
      <c r="G172" s="105"/>
      <c r="H172" s="105"/>
      <c r="I172" s="105"/>
      <c r="J172" s="124"/>
      <c r="S172" s="124"/>
      <c r="AB172" s="124"/>
      <c r="AK172" s="124"/>
      <c r="AT172" s="124"/>
    </row>
    <row r="173" spans="1:46" x14ac:dyDescent="0.2">
      <c r="A173" s="31" t="s">
        <v>31</v>
      </c>
      <c r="B173" s="117"/>
      <c r="C173" s="32"/>
      <c r="D173" s="33"/>
      <c r="E173" s="33"/>
      <c r="F173" s="33"/>
      <c r="G173" s="33"/>
      <c r="H173" s="33"/>
      <c r="I173" s="33"/>
      <c r="J173" s="117"/>
      <c r="S173" s="117"/>
      <c r="AB173" s="117"/>
      <c r="AK173" s="117"/>
      <c r="AT173" s="117"/>
    </row>
    <row r="174" spans="1:46" x14ac:dyDescent="0.2">
      <c r="A174" t="s">
        <v>32</v>
      </c>
      <c r="B174" s="114"/>
      <c r="C174" s="23"/>
      <c r="D174" s="108">
        <v>0</v>
      </c>
      <c r="E174" s="108">
        <v>0</v>
      </c>
      <c r="F174" s="108">
        <v>0</v>
      </c>
      <c r="G174" s="108">
        <v>0</v>
      </c>
      <c r="H174" s="108">
        <v>0</v>
      </c>
      <c r="I174" s="108">
        <v>0</v>
      </c>
      <c r="J174" s="114"/>
      <c r="S174" s="114"/>
      <c r="AB174" s="114"/>
      <c r="AK174" s="114"/>
      <c r="AT174" s="114"/>
    </row>
    <row r="175" spans="1:46" x14ac:dyDescent="0.2">
      <c r="A175" t="s">
        <v>33</v>
      </c>
      <c r="B175" s="114"/>
      <c r="C175" s="23"/>
      <c r="D175" s="108">
        <v>0</v>
      </c>
      <c r="E175" s="108"/>
      <c r="F175" s="108"/>
      <c r="G175" s="108"/>
      <c r="H175" s="108"/>
      <c r="I175" s="108"/>
      <c r="J175" s="114"/>
      <c r="S175" s="114"/>
      <c r="AB175" s="114"/>
      <c r="AK175" s="114"/>
      <c r="AT175" s="114"/>
    </row>
    <row r="176" spans="1:46" x14ac:dyDescent="0.2">
      <c r="B176" s="114"/>
      <c r="C176" s="23"/>
      <c r="D176" s="101">
        <f t="shared" ref="D176:I176" si="15">SUM(D174:D175)</f>
        <v>0</v>
      </c>
      <c r="E176" s="101">
        <f t="shared" si="15"/>
        <v>0</v>
      </c>
      <c r="F176" s="101">
        <f t="shared" si="15"/>
        <v>0</v>
      </c>
      <c r="G176" s="101">
        <f t="shared" si="15"/>
        <v>0</v>
      </c>
      <c r="H176" s="101">
        <f t="shared" si="15"/>
        <v>0</v>
      </c>
      <c r="I176" s="101">
        <f t="shared" si="15"/>
        <v>0</v>
      </c>
      <c r="J176" s="114"/>
      <c r="S176" s="114"/>
      <c r="AB176" s="114"/>
      <c r="AK176" s="114"/>
      <c r="AT176" s="114"/>
    </row>
    <row r="177" spans="1:46" x14ac:dyDescent="0.2">
      <c r="A177" t="s">
        <v>34</v>
      </c>
      <c r="B177" s="114"/>
      <c r="C177" s="23"/>
      <c r="D177" s="102" t="e">
        <f>#REF!</f>
        <v>#REF!</v>
      </c>
      <c r="E177" s="102" t="e">
        <f>#REF!</f>
        <v>#REF!</v>
      </c>
      <c r="F177" s="102" t="e">
        <f>#REF!</f>
        <v>#REF!</v>
      </c>
      <c r="G177" s="102" t="e">
        <f>#REF!</f>
        <v>#REF!</v>
      </c>
      <c r="H177" s="102" t="e">
        <f>#REF!</f>
        <v>#REF!</v>
      </c>
      <c r="I177" s="102" t="e">
        <f>#REF!</f>
        <v>#REF!</v>
      </c>
      <c r="J177" s="114"/>
      <c r="S177" s="114"/>
      <c r="AB177" s="114"/>
      <c r="AK177" s="114"/>
      <c r="AT177" s="114"/>
    </row>
    <row r="178" spans="1:46" x14ac:dyDescent="0.2">
      <c r="A178" t="s">
        <v>35</v>
      </c>
      <c r="B178" s="114"/>
      <c r="C178" s="23"/>
      <c r="D178" s="103" t="e">
        <f t="shared" ref="D178:I178" si="16">IF(D177=0,0,D176/D177)</f>
        <v>#REF!</v>
      </c>
      <c r="E178" s="103" t="e">
        <f t="shared" si="16"/>
        <v>#REF!</v>
      </c>
      <c r="F178" s="103" t="e">
        <f t="shared" si="16"/>
        <v>#REF!</v>
      </c>
      <c r="G178" s="103" t="e">
        <f t="shared" si="16"/>
        <v>#REF!</v>
      </c>
      <c r="H178" s="103" t="e">
        <f t="shared" si="16"/>
        <v>#REF!</v>
      </c>
      <c r="I178" s="103" t="e">
        <f t="shared" si="16"/>
        <v>#REF!</v>
      </c>
      <c r="J178" s="114"/>
      <c r="S178" s="114"/>
      <c r="AB178" s="114"/>
      <c r="AK178" s="114"/>
      <c r="AT178" s="114"/>
    </row>
    <row r="179" spans="1:46" x14ac:dyDescent="0.2">
      <c r="A179" s="56"/>
      <c r="B179" s="124"/>
      <c r="C179" s="56"/>
      <c r="D179" s="105"/>
      <c r="E179" s="105"/>
      <c r="F179" s="105"/>
      <c r="G179" s="105"/>
      <c r="H179" s="105"/>
      <c r="I179" s="105"/>
      <c r="J179" s="124"/>
      <c r="S179" s="124"/>
      <c r="AB179" s="124"/>
      <c r="AK179" s="124"/>
      <c r="AT179" s="124"/>
    </row>
    <row r="180" spans="1:46" x14ac:dyDescent="0.2">
      <c r="A180" s="39" t="s">
        <v>36</v>
      </c>
      <c r="B180" s="118"/>
      <c r="C180" s="40"/>
      <c r="D180" s="100"/>
      <c r="E180" s="100"/>
      <c r="F180" s="100"/>
      <c r="G180" s="100"/>
      <c r="H180" s="100"/>
      <c r="I180" s="100"/>
      <c r="J180" s="118"/>
      <c r="S180" s="118"/>
      <c r="AB180" s="118"/>
      <c r="AK180" s="118"/>
      <c r="AT180" s="118"/>
    </row>
    <row r="181" spans="1:46" x14ac:dyDescent="0.2">
      <c r="A181" t="s">
        <v>37</v>
      </c>
      <c r="B181" s="114"/>
      <c r="C181" s="6"/>
      <c r="D181" s="106">
        <v>0.84</v>
      </c>
      <c r="E181" s="106">
        <v>0.92</v>
      </c>
      <c r="F181" s="106">
        <v>0.92</v>
      </c>
      <c r="G181" s="106">
        <v>0.92</v>
      </c>
      <c r="H181" s="106">
        <v>0.92</v>
      </c>
      <c r="I181" s="106">
        <v>0.92</v>
      </c>
      <c r="J181" s="114"/>
      <c r="S181" s="114"/>
      <c r="AB181" s="114"/>
      <c r="AK181" s="114"/>
      <c r="AT181" s="114"/>
    </row>
    <row r="182" spans="1:46" x14ac:dyDescent="0.2">
      <c r="A182" t="s">
        <v>38</v>
      </c>
      <c r="B182" s="114"/>
      <c r="C182" s="6"/>
      <c r="D182" s="106">
        <v>0.16</v>
      </c>
      <c r="E182" s="106">
        <v>0.08</v>
      </c>
      <c r="F182" s="106">
        <v>0.08</v>
      </c>
      <c r="G182" s="106">
        <v>0.08</v>
      </c>
      <c r="H182" s="106">
        <v>0.08</v>
      </c>
      <c r="I182" s="106">
        <v>0.08</v>
      </c>
      <c r="J182" s="114"/>
      <c r="S182" s="114"/>
      <c r="AB182" s="114"/>
      <c r="AK182" s="114"/>
      <c r="AT182" s="114"/>
    </row>
    <row r="183" spans="1:46" x14ac:dyDescent="0.2">
      <c r="B183" s="114"/>
      <c r="C183" s="6"/>
      <c r="D183" s="98"/>
      <c r="E183" s="98"/>
      <c r="F183" s="98"/>
      <c r="G183" s="98"/>
      <c r="H183" s="98"/>
      <c r="I183" s="98"/>
      <c r="J183" s="114"/>
      <c r="S183" s="114"/>
      <c r="AB183" s="114"/>
      <c r="AK183" s="114"/>
      <c r="AT183" s="114"/>
    </row>
    <row r="184" spans="1:46" x14ac:dyDescent="0.2">
      <c r="A184" s="85" t="s">
        <v>72</v>
      </c>
      <c r="B184" s="116"/>
      <c r="C184" s="85"/>
      <c r="D184" s="86"/>
      <c r="E184" s="86"/>
      <c r="F184" s="86"/>
      <c r="G184" s="86"/>
      <c r="H184" s="86"/>
      <c r="I184" s="86"/>
      <c r="J184" s="116"/>
      <c r="K184" s="88"/>
      <c r="L184" s="86"/>
      <c r="M184" s="86"/>
      <c r="N184" s="87"/>
      <c r="O184" s="87"/>
      <c r="P184" s="88"/>
      <c r="Q184" s="86"/>
      <c r="R184" s="88"/>
      <c r="S184" s="116"/>
      <c r="T184" s="88"/>
      <c r="U184" s="87"/>
      <c r="V184" s="88"/>
      <c r="W184" s="87"/>
      <c r="X184" s="88"/>
      <c r="Y184" s="87"/>
      <c r="Z184" s="88"/>
      <c r="AA184" s="87"/>
      <c r="AB184" s="116"/>
      <c r="AC184" s="87"/>
      <c r="AD184" s="87"/>
      <c r="AE184" s="86"/>
      <c r="AF184" s="86"/>
      <c r="AG184" s="86"/>
      <c r="AH184" s="86"/>
      <c r="AI184" s="86"/>
      <c r="AJ184" s="86"/>
      <c r="AK184" s="116"/>
      <c r="AL184" s="87"/>
      <c r="AM184" s="86"/>
      <c r="AN184" s="86"/>
      <c r="AO184" s="86"/>
      <c r="AP184" s="86"/>
      <c r="AQ184" s="86"/>
      <c r="AR184" s="86"/>
      <c r="AS184" s="86"/>
      <c r="AT184" s="116"/>
    </row>
    <row r="185" spans="1:46" x14ac:dyDescent="0.2">
      <c r="B185" s="114"/>
      <c r="C185" s="6"/>
      <c r="J185" s="114"/>
      <c r="S185" s="114"/>
      <c r="AB185" s="114"/>
      <c r="AK185" s="114"/>
      <c r="AT185" s="114"/>
    </row>
    <row r="186" spans="1:46" x14ac:dyDescent="0.2">
      <c r="A186" t="s">
        <v>13</v>
      </c>
      <c r="B186" s="114"/>
      <c r="C186" s="23"/>
      <c r="J186" s="114"/>
      <c r="S186" s="114"/>
      <c r="AB186" s="114"/>
      <c r="AE186" s="52">
        <v>20</v>
      </c>
      <c r="AF186" s="24">
        <f>AE186</f>
        <v>20</v>
      </c>
      <c r="AG186" s="24">
        <f>AF186</f>
        <v>20</v>
      </c>
      <c r="AH186" s="24">
        <f>AG186</f>
        <v>20</v>
      </c>
      <c r="AI186" s="24">
        <f>AH186</f>
        <v>20</v>
      </c>
      <c r="AJ186" s="24">
        <f>AI186</f>
        <v>20</v>
      </c>
      <c r="AK186" s="114"/>
      <c r="AN186" s="52"/>
      <c r="AO186" s="24"/>
      <c r="AP186" s="24"/>
      <c r="AQ186" s="24"/>
      <c r="AR186" s="24"/>
      <c r="AS186" s="24"/>
      <c r="AT186" s="114"/>
    </row>
    <row r="187" spans="1:46" x14ac:dyDescent="0.2">
      <c r="A187" t="s">
        <v>14</v>
      </c>
      <c r="B187" s="114"/>
      <c r="C187" s="23"/>
      <c r="J187" s="114"/>
      <c r="S187" s="114"/>
      <c r="AB187" s="114"/>
      <c r="AE187" s="52">
        <v>4</v>
      </c>
      <c r="AF187" s="25">
        <v>4</v>
      </c>
      <c r="AG187" s="25">
        <v>4</v>
      </c>
      <c r="AH187" s="25">
        <v>4</v>
      </c>
      <c r="AI187" s="25">
        <v>4</v>
      </c>
      <c r="AJ187" s="25">
        <v>4</v>
      </c>
      <c r="AK187" s="114"/>
      <c r="AN187" s="52"/>
      <c r="AO187" s="25"/>
      <c r="AP187" s="25"/>
      <c r="AQ187" s="25"/>
      <c r="AR187" s="25"/>
      <c r="AS187" s="25"/>
      <c r="AT187" s="114"/>
    </row>
    <row r="188" spans="1:46" x14ac:dyDescent="0.2">
      <c r="A188" t="s">
        <v>15</v>
      </c>
      <c r="B188" s="114"/>
      <c r="C188" s="23"/>
      <c r="J188" s="114"/>
      <c r="S188" s="114"/>
      <c r="AB188" s="114"/>
      <c r="AE188" s="52">
        <v>8</v>
      </c>
      <c r="AF188" s="25">
        <v>8</v>
      </c>
      <c r="AG188" s="25">
        <v>8</v>
      </c>
      <c r="AH188" s="25">
        <v>8</v>
      </c>
      <c r="AI188" s="25">
        <v>8</v>
      </c>
      <c r="AJ188" s="25">
        <v>8</v>
      </c>
      <c r="AK188" s="114"/>
      <c r="AN188" s="52"/>
      <c r="AO188" s="25"/>
      <c r="AP188" s="25"/>
      <c r="AQ188" s="25"/>
      <c r="AR188" s="25"/>
      <c r="AS188" s="25"/>
      <c r="AT188" s="114"/>
    </row>
    <row r="189" spans="1:46" x14ac:dyDescent="0.2">
      <c r="A189" s="15" t="s">
        <v>63</v>
      </c>
      <c r="B189" s="123"/>
      <c r="C189" s="24"/>
      <c r="J189" s="123"/>
      <c r="S189" s="123"/>
      <c r="AB189" s="123"/>
      <c r="AE189" s="52">
        <v>20</v>
      </c>
      <c r="AF189" s="25">
        <f>AE189</f>
        <v>20</v>
      </c>
      <c r="AG189" s="25">
        <f>AF189</f>
        <v>20</v>
      </c>
      <c r="AH189" s="25">
        <f>AG189</f>
        <v>20</v>
      </c>
      <c r="AI189" s="25">
        <f>AH189</f>
        <v>20</v>
      </c>
      <c r="AJ189" s="25">
        <f>AI189</f>
        <v>20</v>
      </c>
      <c r="AK189" s="123"/>
      <c r="AN189" s="52"/>
      <c r="AO189" s="25"/>
      <c r="AP189" s="25"/>
      <c r="AQ189" s="25"/>
      <c r="AR189" s="25"/>
      <c r="AS189" s="25"/>
      <c r="AT189" s="123"/>
    </row>
    <row r="190" spans="1:46" x14ac:dyDescent="0.2">
      <c r="A190" s="6" t="s">
        <v>64</v>
      </c>
      <c r="B190" s="114"/>
      <c r="C190" s="6"/>
      <c r="J190" s="114"/>
      <c r="S190" s="114"/>
      <c r="AB190" s="114"/>
      <c r="AE190" s="53">
        <v>0.114</v>
      </c>
      <c r="AF190" s="16">
        <v>0.114</v>
      </c>
      <c r="AG190" s="16">
        <v>0.114</v>
      </c>
      <c r="AH190" s="16">
        <v>0.114</v>
      </c>
      <c r="AI190" s="16">
        <v>0.114</v>
      </c>
      <c r="AJ190" s="16">
        <v>0.114</v>
      </c>
      <c r="AK190" s="114"/>
      <c r="AN190" s="53"/>
      <c r="AO190" s="16"/>
      <c r="AP190" s="16"/>
      <c r="AQ190" s="16"/>
      <c r="AR190" s="16"/>
      <c r="AS190" s="16"/>
      <c r="AT190" s="114"/>
    </row>
    <row r="191" spans="1:46" x14ac:dyDescent="0.2">
      <c r="A191" t="s">
        <v>17</v>
      </c>
      <c r="B191" s="114"/>
      <c r="C191" s="6"/>
      <c r="J191" s="114"/>
      <c r="S191" s="114"/>
      <c r="AB191" s="114"/>
      <c r="AE191" s="89">
        <v>16.82</v>
      </c>
      <c r="AF191" s="19">
        <v>16.82</v>
      </c>
      <c r="AG191" s="19">
        <v>16.82</v>
      </c>
      <c r="AH191" s="19">
        <v>16.82</v>
      </c>
      <c r="AI191" s="19">
        <v>16.82</v>
      </c>
      <c r="AJ191" s="19">
        <v>16.82</v>
      </c>
      <c r="AK191" s="114"/>
      <c r="AN191" s="89"/>
      <c r="AO191" s="19"/>
      <c r="AP191" s="19"/>
      <c r="AQ191" s="19"/>
      <c r="AR191" s="19"/>
      <c r="AS191" s="19"/>
      <c r="AT191" s="114"/>
    </row>
    <row r="192" spans="1:46" x14ac:dyDescent="0.2">
      <c r="A192" t="s">
        <v>18</v>
      </c>
      <c r="B192" s="114"/>
      <c r="C192" s="6"/>
      <c r="J192" s="114"/>
      <c r="S192" s="114"/>
      <c r="AB192" s="114"/>
      <c r="AE192" s="89">
        <v>21.328861269472409</v>
      </c>
      <c r="AF192" s="19">
        <v>21.328861269472409</v>
      </c>
      <c r="AG192" s="19">
        <v>21.328861269472409</v>
      </c>
      <c r="AH192" s="19">
        <v>21.328861269472409</v>
      </c>
      <c r="AI192" s="19">
        <v>21.328861269472409</v>
      </c>
      <c r="AJ192" s="19">
        <v>21.328861269472409</v>
      </c>
      <c r="AK192" s="114"/>
      <c r="AN192" s="89"/>
      <c r="AO192" s="19"/>
      <c r="AP192" s="19"/>
      <c r="AQ192" s="19"/>
      <c r="AR192" s="19"/>
      <c r="AS192" s="19"/>
      <c r="AT192" s="114"/>
    </row>
    <row r="193" spans="1:46" x14ac:dyDescent="0.2">
      <c r="A193" t="s">
        <v>19</v>
      </c>
      <c r="B193" s="114"/>
      <c r="C193" s="6"/>
      <c r="J193" s="114"/>
      <c r="L193" s="90"/>
      <c r="S193" s="114"/>
      <c r="AB193" s="114"/>
      <c r="AE193" s="89">
        <v>260.82</v>
      </c>
      <c r="AF193" s="19">
        <v>260.82</v>
      </c>
      <c r="AG193" s="19">
        <v>260.82</v>
      </c>
      <c r="AH193" s="19">
        <v>260.82</v>
      </c>
      <c r="AI193" s="19">
        <v>260.82</v>
      </c>
      <c r="AJ193" s="19">
        <v>260.82</v>
      </c>
      <c r="AK193" s="114"/>
      <c r="AN193" s="89"/>
      <c r="AO193" s="19"/>
      <c r="AP193" s="19"/>
      <c r="AQ193" s="19"/>
      <c r="AR193" s="19"/>
      <c r="AS193" s="19"/>
      <c r="AT193" s="114"/>
    </row>
    <row r="194" spans="1:46" x14ac:dyDescent="0.2">
      <c r="A194" t="s">
        <v>20</v>
      </c>
      <c r="B194" s="114"/>
      <c r="C194" s="6"/>
      <c r="J194" s="114"/>
      <c r="S194" s="114"/>
      <c r="AB194" s="114"/>
      <c r="AE194" s="89">
        <v>1.2187920725412804</v>
      </c>
      <c r="AF194" s="19">
        <v>1.2187920725412804</v>
      </c>
      <c r="AG194" s="19">
        <v>1.2187920725412804</v>
      </c>
      <c r="AH194" s="19">
        <v>1.2187920725412804</v>
      </c>
      <c r="AI194" s="19">
        <v>1.2187920725412804</v>
      </c>
      <c r="AJ194" s="19">
        <v>1.2187920725412804</v>
      </c>
      <c r="AK194" s="114"/>
      <c r="AN194" s="89"/>
      <c r="AO194" s="19"/>
      <c r="AP194" s="19"/>
      <c r="AQ194" s="19"/>
      <c r="AR194" s="19"/>
      <c r="AS194" s="19"/>
      <c r="AT194" s="114"/>
    </row>
    <row r="195" spans="1:46" x14ac:dyDescent="0.2">
      <c r="A195" t="s">
        <v>21</v>
      </c>
      <c r="B195" s="114"/>
      <c r="C195" s="6"/>
      <c r="J195" s="114"/>
      <c r="S195" s="114"/>
      <c r="AB195" s="114"/>
      <c r="AE195" s="89">
        <v>12.187920725412805</v>
      </c>
      <c r="AF195" s="19">
        <v>12.187920725412805</v>
      </c>
      <c r="AG195" s="19">
        <v>12.187920725412805</v>
      </c>
      <c r="AH195" s="19">
        <v>12.187920725412805</v>
      </c>
      <c r="AI195" s="19">
        <v>12.187920725412805</v>
      </c>
      <c r="AJ195" s="19">
        <v>12.187920725412805</v>
      </c>
      <c r="AK195" s="114"/>
      <c r="AN195" s="89"/>
      <c r="AO195" s="19"/>
      <c r="AP195" s="19"/>
      <c r="AQ195" s="19"/>
      <c r="AR195" s="19"/>
      <c r="AS195" s="19"/>
      <c r="AT195" s="114"/>
    </row>
    <row r="196" spans="1:46" x14ac:dyDescent="0.2">
      <c r="A196" t="s">
        <v>22</v>
      </c>
      <c r="B196" s="114"/>
      <c r="C196" s="6"/>
      <c r="J196" s="114"/>
      <c r="S196" s="114"/>
      <c r="AB196" s="114"/>
      <c r="AE196" s="55">
        <v>2</v>
      </c>
      <c r="AF196" s="26">
        <v>2</v>
      </c>
      <c r="AG196" s="26">
        <v>2</v>
      </c>
      <c r="AH196" s="26">
        <v>2</v>
      </c>
      <c r="AI196" s="26">
        <v>2</v>
      </c>
      <c r="AJ196" s="26">
        <v>2</v>
      </c>
      <c r="AK196" s="114"/>
      <c r="AN196" s="55"/>
      <c r="AO196" s="26"/>
      <c r="AP196" s="26"/>
      <c r="AQ196" s="26"/>
      <c r="AR196" s="26"/>
      <c r="AS196" s="26"/>
      <c r="AT196" s="114"/>
    </row>
    <row r="197" spans="1:46" x14ac:dyDescent="0.2">
      <c r="A197" t="s">
        <v>23</v>
      </c>
      <c r="B197" s="114"/>
      <c r="C197" s="6"/>
      <c r="J197" s="114"/>
      <c r="S197" s="114"/>
      <c r="AB197" s="114"/>
      <c r="AE197" s="55">
        <v>85</v>
      </c>
      <c r="AF197" s="26">
        <v>85</v>
      </c>
      <c r="AG197" s="26">
        <v>85</v>
      </c>
      <c r="AH197" s="26">
        <v>85</v>
      </c>
      <c r="AI197" s="26">
        <v>85</v>
      </c>
      <c r="AJ197" s="26">
        <v>85</v>
      </c>
      <c r="AK197" s="114"/>
      <c r="AN197" s="55"/>
      <c r="AO197" s="26"/>
      <c r="AP197" s="26"/>
      <c r="AQ197" s="26"/>
      <c r="AR197" s="26"/>
      <c r="AS197" s="26"/>
      <c r="AT197" s="114"/>
    </row>
    <row r="198" spans="1:46" x14ac:dyDescent="0.2">
      <c r="A198" t="s">
        <v>24</v>
      </c>
      <c r="B198" s="114"/>
      <c r="C198" s="6"/>
      <c r="J198" s="114"/>
      <c r="S198" s="114"/>
      <c r="AB198" s="114"/>
      <c r="AE198" s="55">
        <v>70</v>
      </c>
      <c r="AF198" s="26">
        <v>70</v>
      </c>
      <c r="AG198" s="26">
        <v>70</v>
      </c>
      <c r="AH198" s="26">
        <v>70</v>
      </c>
      <c r="AI198" s="26">
        <v>70</v>
      </c>
      <c r="AJ198" s="26">
        <v>70</v>
      </c>
      <c r="AK198" s="114"/>
      <c r="AN198" s="55"/>
      <c r="AO198" s="26"/>
      <c r="AP198" s="26"/>
      <c r="AQ198" s="26"/>
      <c r="AR198" s="26"/>
      <c r="AS198" s="26"/>
      <c r="AT198" s="114"/>
    </row>
    <row r="199" spans="1:46" x14ac:dyDescent="0.2">
      <c r="A199" t="s">
        <v>66</v>
      </c>
      <c r="B199" s="114"/>
      <c r="C199" s="6"/>
      <c r="J199" s="114"/>
      <c r="S199" s="114"/>
      <c r="AB199" s="114"/>
      <c r="AE199" s="55">
        <v>50</v>
      </c>
      <c r="AF199" s="26">
        <v>50</v>
      </c>
      <c r="AG199" s="26">
        <v>50</v>
      </c>
      <c r="AH199" s="26">
        <v>50</v>
      </c>
      <c r="AI199" s="26">
        <v>50</v>
      </c>
      <c r="AJ199" s="26">
        <v>50</v>
      </c>
      <c r="AK199" s="114"/>
      <c r="AN199" s="55"/>
      <c r="AO199" s="26"/>
      <c r="AP199" s="26"/>
      <c r="AQ199" s="26"/>
      <c r="AR199" s="26"/>
      <c r="AS199" s="26"/>
      <c r="AT199" s="114"/>
    </row>
    <row r="200" spans="1:46" x14ac:dyDescent="0.2">
      <c r="A200" t="s">
        <v>25</v>
      </c>
      <c r="B200" s="114"/>
      <c r="C200" s="6"/>
      <c r="J200" s="114"/>
      <c r="S200" s="114"/>
      <c r="AB200" s="114"/>
      <c r="AE200" s="55">
        <v>20</v>
      </c>
      <c r="AF200" s="26">
        <v>20</v>
      </c>
      <c r="AG200" s="26">
        <v>20</v>
      </c>
      <c r="AH200" s="26">
        <v>20</v>
      </c>
      <c r="AI200" s="26">
        <v>20</v>
      </c>
      <c r="AJ200" s="26">
        <v>20</v>
      </c>
      <c r="AK200" s="114"/>
      <c r="AN200" s="55"/>
      <c r="AO200" s="26"/>
      <c r="AP200" s="26"/>
      <c r="AQ200" s="26"/>
      <c r="AR200" s="26"/>
      <c r="AS200" s="26"/>
      <c r="AT200" s="114"/>
    </row>
    <row r="201" spans="1:46" x14ac:dyDescent="0.2">
      <c r="A201" t="s">
        <v>26</v>
      </c>
      <c r="B201" s="114"/>
      <c r="C201" s="6"/>
      <c r="J201" s="114"/>
      <c r="S201" s="114"/>
      <c r="AB201" s="114"/>
      <c r="AE201" s="55">
        <v>15</v>
      </c>
      <c r="AF201" s="26">
        <v>15</v>
      </c>
      <c r="AG201" s="26">
        <v>15</v>
      </c>
      <c r="AH201" s="26">
        <v>15</v>
      </c>
      <c r="AI201" s="26">
        <v>15</v>
      </c>
      <c r="AJ201" s="26">
        <v>15</v>
      </c>
      <c r="AK201" s="114"/>
      <c r="AN201" s="55"/>
      <c r="AO201" s="26"/>
      <c r="AP201" s="26"/>
      <c r="AQ201" s="26"/>
      <c r="AR201" s="26"/>
      <c r="AS201" s="26"/>
      <c r="AT201" s="114"/>
    </row>
    <row r="202" spans="1:46" x14ac:dyDescent="0.2">
      <c r="A202" t="s">
        <v>67</v>
      </c>
      <c r="B202" s="114"/>
      <c r="C202" s="6"/>
      <c r="J202" s="114"/>
      <c r="S202" s="114"/>
      <c r="AB202" s="114"/>
      <c r="AE202" s="55">
        <v>10</v>
      </c>
      <c r="AF202" s="26">
        <v>10</v>
      </c>
      <c r="AG202" s="26">
        <v>10</v>
      </c>
      <c r="AH202" s="26">
        <v>10</v>
      </c>
      <c r="AI202" s="26">
        <v>10</v>
      </c>
      <c r="AJ202" s="26">
        <v>10</v>
      </c>
      <c r="AK202" s="114"/>
      <c r="AN202" s="55"/>
      <c r="AO202" s="26"/>
      <c r="AP202" s="26"/>
      <c r="AQ202" s="26"/>
      <c r="AR202" s="26"/>
      <c r="AS202" s="26"/>
      <c r="AT202" s="114"/>
    </row>
    <row r="203" spans="1:46" x14ac:dyDescent="0.2">
      <c r="A203" t="s">
        <v>27</v>
      </c>
      <c r="B203" s="114"/>
      <c r="C203" s="6"/>
      <c r="J203" s="114"/>
      <c r="S203" s="114"/>
      <c r="AB203" s="114"/>
      <c r="AE203" s="42">
        <v>0.6</v>
      </c>
      <c r="AF203" s="27">
        <v>0.6</v>
      </c>
      <c r="AG203" s="27">
        <v>0.6</v>
      </c>
      <c r="AH203" s="27">
        <v>0.6</v>
      </c>
      <c r="AI203" s="27">
        <v>0.6</v>
      </c>
      <c r="AJ203" s="27">
        <v>0.6</v>
      </c>
      <c r="AK203" s="114"/>
      <c r="AN203" s="42"/>
      <c r="AO203" s="27"/>
      <c r="AP203" s="27"/>
      <c r="AQ203" s="27"/>
      <c r="AR203" s="27"/>
      <c r="AS203" s="27"/>
      <c r="AT203" s="114"/>
    </row>
    <row r="204" spans="1:46" x14ac:dyDescent="0.2">
      <c r="A204" t="s">
        <v>28</v>
      </c>
      <c r="B204" s="114"/>
      <c r="C204" s="6"/>
      <c r="J204" s="114"/>
      <c r="S204" s="114"/>
      <c r="AB204" s="114"/>
      <c r="AE204" s="42">
        <v>0.5</v>
      </c>
      <c r="AF204" s="27">
        <v>0.5</v>
      </c>
      <c r="AG204" s="27">
        <v>0.5</v>
      </c>
      <c r="AH204" s="27">
        <v>0.5</v>
      </c>
      <c r="AI204" s="27">
        <v>0.5</v>
      </c>
      <c r="AJ204" s="27">
        <v>0.5</v>
      </c>
      <c r="AK204" s="114"/>
      <c r="AN204" s="42"/>
      <c r="AO204" s="27"/>
      <c r="AP204" s="27"/>
      <c r="AQ204" s="27"/>
      <c r="AR204" s="27"/>
      <c r="AS204" s="27"/>
      <c r="AT204" s="114"/>
    </row>
    <row r="205" spans="1:46" x14ac:dyDescent="0.2">
      <c r="A205" t="s">
        <v>29</v>
      </c>
      <c r="B205" s="114"/>
      <c r="C205" s="6"/>
      <c r="J205" s="114"/>
      <c r="S205" s="114"/>
      <c r="AB205" s="114"/>
      <c r="AE205" s="42">
        <v>0.15</v>
      </c>
      <c r="AF205" s="27">
        <v>0.15</v>
      </c>
      <c r="AG205" s="27">
        <v>0.15</v>
      </c>
      <c r="AH205" s="27">
        <v>0.15</v>
      </c>
      <c r="AI205" s="27">
        <v>0.15</v>
      </c>
      <c r="AJ205" s="27">
        <v>0.15</v>
      </c>
      <c r="AK205" s="114"/>
      <c r="AN205" s="42"/>
      <c r="AO205" s="27"/>
      <c r="AP205" s="27"/>
      <c r="AQ205" s="27"/>
      <c r="AR205" s="27"/>
      <c r="AS205" s="27"/>
      <c r="AT205" s="114"/>
    </row>
    <row r="206" spans="1:46" x14ac:dyDescent="0.2">
      <c r="A206" t="s">
        <v>30</v>
      </c>
      <c r="B206" s="114"/>
      <c r="C206" s="6"/>
      <c r="J206" s="114"/>
      <c r="S206" s="114"/>
      <c r="AB206" s="114"/>
      <c r="AE206" s="42">
        <v>0.1</v>
      </c>
      <c r="AF206" s="27">
        <v>0.1</v>
      </c>
      <c r="AG206" s="27">
        <v>0.1</v>
      </c>
      <c r="AH206" s="27">
        <v>0.1</v>
      </c>
      <c r="AI206" s="27">
        <v>0.1</v>
      </c>
      <c r="AJ206" s="27">
        <v>0.1</v>
      </c>
      <c r="AK206" s="114"/>
      <c r="AN206" s="42"/>
      <c r="AO206" s="27"/>
      <c r="AP206" s="27"/>
      <c r="AQ206" s="27"/>
      <c r="AR206" s="27"/>
      <c r="AS206" s="27"/>
      <c r="AT206" s="114"/>
    </row>
    <row r="207" spans="1:46" x14ac:dyDescent="0.2">
      <c r="A207" s="56"/>
      <c r="B207" s="124"/>
      <c r="C207" s="56"/>
      <c r="J207" s="124"/>
      <c r="S207" s="124"/>
      <c r="AB207" s="124"/>
      <c r="AE207" s="57"/>
      <c r="AK207" s="124"/>
      <c r="AN207" s="57"/>
      <c r="AT207" s="124"/>
    </row>
    <row r="208" spans="1:46" x14ac:dyDescent="0.2">
      <c r="A208" s="31" t="s">
        <v>31</v>
      </c>
      <c r="B208" s="117"/>
      <c r="C208" s="91"/>
      <c r="J208" s="117"/>
      <c r="L208" s="34"/>
      <c r="S208" s="117"/>
      <c r="AB208" s="117"/>
      <c r="AE208" s="32"/>
      <c r="AF208" s="33"/>
      <c r="AG208" s="34"/>
      <c r="AH208" s="34"/>
      <c r="AI208" s="34"/>
      <c r="AJ208" s="34"/>
      <c r="AK208" s="117"/>
      <c r="AN208" s="32"/>
      <c r="AO208" s="33"/>
      <c r="AP208" s="34"/>
      <c r="AQ208" s="34"/>
      <c r="AR208" s="34"/>
      <c r="AS208" s="34"/>
      <c r="AT208" s="117"/>
    </row>
    <row r="209" spans="1:46" x14ac:dyDescent="0.2">
      <c r="A209" t="s">
        <v>32</v>
      </c>
      <c r="B209" s="114"/>
      <c r="C209" s="6"/>
      <c r="J209" s="114"/>
      <c r="S209" s="114"/>
      <c r="AB209" s="114"/>
      <c r="AE209" s="43">
        <f t="shared" ref="AE209:AJ209" si="17">+D$288*AE212</f>
        <v>0</v>
      </c>
      <c r="AF209" s="35">
        <f t="shared" si="17"/>
        <v>0</v>
      </c>
      <c r="AG209" s="35">
        <f t="shared" si="17"/>
        <v>0</v>
      </c>
      <c r="AH209" s="35">
        <f t="shared" si="17"/>
        <v>0</v>
      </c>
      <c r="AI209" s="35">
        <f t="shared" si="17"/>
        <v>0</v>
      </c>
      <c r="AJ209" s="35">
        <f t="shared" si="17"/>
        <v>0</v>
      </c>
      <c r="AK209" s="114"/>
      <c r="AN209" s="43"/>
      <c r="AO209" s="35"/>
      <c r="AP209" s="35"/>
      <c r="AQ209" s="35"/>
      <c r="AR209" s="35"/>
      <c r="AS209" s="35"/>
      <c r="AT209" s="114"/>
    </row>
    <row r="210" spans="1:46" x14ac:dyDescent="0.2">
      <c r="A210" t="s">
        <v>33</v>
      </c>
      <c r="B210" s="114"/>
      <c r="C210" s="6"/>
      <c r="J210" s="114"/>
      <c r="S210" s="114"/>
      <c r="AB210" s="114"/>
      <c r="AE210" s="43">
        <v>0</v>
      </c>
      <c r="AF210" s="35">
        <v>0</v>
      </c>
      <c r="AG210" s="35">
        <v>0</v>
      </c>
      <c r="AH210" s="35">
        <v>0</v>
      </c>
      <c r="AI210" s="35">
        <v>0</v>
      </c>
      <c r="AJ210" s="35">
        <v>0</v>
      </c>
      <c r="AK210" s="114"/>
      <c r="AN210" s="43"/>
      <c r="AO210" s="35"/>
      <c r="AP210" s="35"/>
      <c r="AQ210" s="35"/>
      <c r="AR210" s="35"/>
      <c r="AS210" s="35"/>
      <c r="AT210" s="114"/>
    </row>
    <row r="211" spans="1:46" x14ac:dyDescent="0.2">
      <c r="B211" s="114"/>
      <c r="C211" s="6"/>
      <c r="J211" s="114"/>
      <c r="S211" s="114"/>
      <c r="AB211" s="114"/>
      <c r="AE211" s="36">
        <f t="shared" ref="AE211:AJ211" si="18">SUM(AE209:AE210)</f>
        <v>0</v>
      </c>
      <c r="AF211" s="36">
        <f t="shared" si="18"/>
        <v>0</v>
      </c>
      <c r="AG211" s="36">
        <f t="shared" si="18"/>
        <v>0</v>
      </c>
      <c r="AH211" s="36">
        <f t="shared" si="18"/>
        <v>0</v>
      </c>
      <c r="AI211" s="36">
        <f t="shared" si="18"/>
        <v>0</v>
      </c>
      <c r="AJ211" s="36">
        <f t="shared" si="18"/>
        <v>0</v>
      </c>
      <c r="AK211" s="114"/>
      <c r="AN211" s="36"/>
      <c r="AO211" s="36"/>
      <c r="AP211" s="36"/>
      <c r="AQ211" s="36"/>
      <c r="AR211" s="36"/>
      <c r="AS211" s="36"/>
      <c r="AT211" s="114"/>
    </row>
    <row r="212" spans="1:46" x14ac:dyDescent="0.2">
      <c r="A212" t="s">
        <v>34</v>
      </c>
      <c r="B212" s="114"/>
      <c r="C212" s="6"/>
      <c r="J212" s="114"/>
      <c r="S212" s="114"/>
      <c r="AB212" s="114"/>
      <c r="AE212" s="37">
        <f>SUM('[6]DNSP Inputs General'!J18,'[6]DNSP Inputs General'!J59)</f>
        <v>0</v>
      </c>
      <c r="AF212" s="37">
        <f>SUM('[6]DNSP Inputs General'!K18,'[6]DNSP Inputs General'!K59)</f>
        <v>0</v>
      </c>
      <c r="AG212" s="37">
        <f>SUM('[6]DNSP Inputs General'!L18,'[6]DNSP Inputs General'!L59)</f>
        <v>0</v>
      </c>
      <c r="AH212" s="37">
        <f>SUM('[6]DNSP Inputs General'!M18,'[6]DNSP Inputs General'!M59)</f>
        <v>0</v>
      </c>
      <c r="AI212" s="37">
        <f>SUM('[6]DNSP Inputs General'!N18,'[6]DNSP Inputs General'!N59)</f>
        <v>0</v>
      </c>
      <c r="AJ212" s="37">
        <f>SUM('[6]DNSP Inputs General'!O18,'[6]DNSP Inputs General'!O59)</f>
        <v>0</v>
      </c>
      <c r="AK212" s="114"/>
      <c r="AN212" s="37"/>
      <c r="AO212" s="37"/>
      <c r="AP212" s="37"/>
      <c r="AQ212" s="37"/>
      <c r="AR212" s="37"/>
      <c r="AS212" s="37"/>
      <c r="AT212" s="114"/>
    </row>
    <row r="213" spans="1:46" x14ac:dyDescent="0.2">
      <c r="A213" t="s">
        <v>35</v>
      </c>
      <c r="B213" s="114"/>
      <c r="C213" s="6"/>
      <c r="J213" s="114"/>
      <c r="S213" s="114"/>
      <c r="AB213" s="114"/>
      <c r="AE213" s="38">
        <f t="shared" ref="AE213:AJ213" si="19">IF(AE212=0,0,AE211/AE212)</f>
        <v>0</v>
      </c>
      <c r="AF213" s="38">
        <f t="shared" si="19"/>
        <v>0</v>
      </c>
      <c r="AG213" s="38">
        <f t="shared" si="19"/>
        <v>0</v>
      </c>
      <c r="AH213" s="38">
        <f t="shared" si="19"/>
        <v>0</v>
      </c>
      <c r="AI213" s="38">
        <f t="shared" si="19"/>
        <v>0</v>
      </c>
      <c r="AJ213" s="38">
        <f t="shared" si="19"/>
        <v>0</v>
      </c>
      <c r="AK213" s="114"/>
      <c r="AN213" s="38"/>
      <c r="AO213" s="38"/>
      <c r="AP213" s="38"/>
      <c r="AQ213" s="38"/>
      <c r="AR213" s="38"/>
      <c r="AS213" s="38"/>
      <c r="AT213" s="114"/>
    </row>
    <row r="214" spans="1:46" x14ac:dyDescent="0.2">
      <c r="B214" s="114"/>
      <c r="C214" s="6"/>
      <c r="J214" s="114"/>
      <c r="S214" s="114"/>
      <c r="AB214" s="114"/>
      <c r="AE214" s="38"/>
      <c r="AF214" s="38"/>
      <c r="AG214" s="38"/>
      <c r="AH214" s="38"/>
      <c r="AI214" s="38"/>
      <c r="AJ214" s="38"/>
      <c r="AK214" s="114"/>
      <c r="AN214" s="38"/>
      <c r="AO214" s="38"/>
      <c r="AP214" s="38"/>
      <c r="AQ214" s="38"/>
      <c r="AR214" s="38"/>
      <c r="AS214" s="38"/>
      <c r="AT214" s="114"/>
    </row>
    <row r="215" spans="1:46" x14ac:dyDescent="0.2">
      <c r="A215" s="31" t="s">
        <v>73</v>
      </c>
      <c r="B215" s="117"/>
      <c r="C215" s="91"/>
      <c r="J215" s="117"/>
      <c r="L215" s="34"/>
      <c r="S215" s="117"/>
      <c r="AB215" s="117"/>
      <c r="AE215" s="32"/>
      <c r="AF215" s="33"/>
      <c r="AG215" s="34"/>
      <c r="AH215" s="34"/>
      <c r="AI215" s="34"/>
      <c r="AJ215" s="34"/>
      <c r="AK215" s="117"/>
      <c r="AN215" s="32"/>
      <c r="AO215" s="33"/>
      <c r="AP215" s="34"/>
      <c r="AQ215" s="34"/>
      <c r="AR215" s="34"/>
      <c r="AS215" s="34"/>
      <c r="AT215" s="117"/>
    </row>
    <row r="216" spans="1:46" x14ac:dyDescent="0.2">
      <c r="A216" t="s">
        <v>74</v>
      </c>
      <c r="B216" s="114"/>
      <c r="C216" s="6"/>
      <c r="J216" s="114"/>
      <c r="S216" s="114"/>
      <c r="AB216" s="114"/>
      <c r="AE216" s="43">
        <f t="shared" ref="AE216:AJ216" si="20">+D$293*AE217</f>
        <v>0</v>
      </c>
      <c r="AF216" s="35">
        <f t="shared" si="20"/>
        <v>0</v>
      </c>
      <c r="AG216" s="35">
        <f t="shared" si="20"/>
        <v>0</v>
      </c>
      <c r="AH216" s="35">
        <f t="shared" si="20"/>
        <v>0</v>
      </c>
      <c r="AI216" s="35">
        <f t="shared" si="20"/>
        <v>0</v>
      </c>
      <c r="AJ216" s="35">
        <f t="shared" si="20"/>
        <v>0</v>
      </c>
      <c r="AK216" s="114"/>
      <c r="AN216" s="43"/>
      <c r="AO216" s="35"/>
      <c r="AP216" s="35"/>
      <c r="AQ216" s="35"/>
      <c r="AR216" s="35"/>
      <c r="AS216" s="35"/>
      <c r="AT216" s="114"/>
    </row>
    <row r="217" spans="1:46" x14ac:dyDescent="0.2">
      <c r="A217" t="s">
        <v>34</v>
      </c>
      <c r="B217" s="114"/>
      <c r="C217" s="6"/>
      <c r="J217" s="114"/>
      <c r="S217" s="114"/>
      <c r="AB217" s="114"/>
      <c r="AE217" s="36">
        <f>'[6]DNSP Inputs General'!J59</f>
        <v>0</v>
      </c>
      <c r="AF217" s="36">
        <f>'[6]DNSP Inputs General'!K59</f>
        <v>0</v>
      </c>
      <c r="AG217" s="36">
        <f>'[6]DNSP Inputs General'!L59</f>
        <v>0</v>
      </c>
      <c r="AH217" s="36">
        <f>'[6]DNSP Inputs General'!M59</f>
        <v>0</v>
      </c>
      <c r="AI217" s="36">
        <f>'[6]DNSP Inputs General'!N59</f>
        <v>0</v>
      </c>
      <c r="AJ217" s="36">
        <f>'[6]DNSP Inputs General'!O59</f>
        <v>0</v>
      </c>
      <c r="AK217" s="114"/>
      <c r="AN217" s="36"/>
      <c r="AO217" s="36"/>
      <c r="AP217" s="36"/>
      <c r="AQ217" s="36"/>
      <c r="AR217" s="36"/>
      <c r="AS217" s="36"/>
      <c r="AT217" s="114"/>
    </row>
    <row r="218" spans="1:46" x14ac:dyDescent="0.2">
      <c r="A218" t="s">
        <v>35</v>
      </c>
      <c r="B218" s="114"/>
      <c r="C218" s="6"/>
      <c r="J218" s="114"/>
      <c r="S218" s="114"/>
      <c r="AB218" s="114"/>
      <c r="AE218" s="38">
        <f t="shared" ref="AE218:AJ218" si="21">IF(AE217=0,0,AE216/AE217)</f>
        <v>0</v>
      </c>
      <c r="AF218" s="38">
        <f t="shared" si="21"/>
        <v>0</v>
      </c>
      <c r="AG218" s="38">
        <f t="shared" si="21"/>
        <v>0</v>
      </c>
      <c r="AH218" s="38">
        <f t="shared" si="21"/>
        <v>0</v>
      </c>
      <c r="AI218" s="38">
        <f t="shared" si="21"/>
        <v>0</v>
      </c>
      <c r="AJ218" s="38">
        <f t="shared" si="21"/>
        <v>0</v>
      </c>
      <c r="AK218" s="114"/>
      <c r="AN218" s="38"/>
      <c r="AO218" s="38"/>
      <c r="AP218" s="38"/>
      <c r="AQ218" s="38"/>
      <c r="AR218" s="38"/>
      <c r="AS218" s="38"/>
      <c r="AT218" s="114"/>
    </row>
    <row r="219" spans="1:46" x14ac:dyDescent="0.2">
      <c r="B219" s="114"/>
      <c r="C219" s="6"/>
      <c r="J219" s="114"/>
      <c r="S219" s="114"/>
      <c r="AB219" s="114"/>
      <c r="AE219" s="38"/>
      <c r="AF219" s="38"/>
      <c r="AG219" s="38"/>
      <c r="AH219" s="38"/>
      <c r="AI219" s="38"/>
      <c r="AJ219" s="38"/>
      <c r="AK219" s="114"/>
      <c r="AN219" s="38"/>
      <c r="AO219" s="38"/>
      <c r="AP219" s="38"/>
      <c r="AQ219" s="38"/>
      <c r="AR219" s="38"/>
      <c r="AS219" s="38"/>
      <c r="AT219" s="114"/>
    </row>
    <row r="220" spans="1:46" x14ac:dyDescent="0.2">
      <c r="A220" s="39" t="s">
        <v>36</v>
      </c>
      <c r="B220" s="118"/>
      <c r="C220" s="40"/>
      <c r="J220" s="118"/>
      <c r="S220" s="118"/>
      <c r="AB220" s="118"/>
      <c r="AE220" s="41"/>
      <c r="AF220" s="41"/>
      <c r="AG220" s="41"/>
      <c r="AH220" s="41"/>
      <c r="AI220" s="41"/>
      <c r="AJ220" s="41"/>
      <c r="AK220" s="118"/>
      <c r="AN220" s="41"/>
      <c r="AO220" s="41"/>
      <c r="AP220" s="41"/>
      <c r="AQ220" s="41"/>
      <c r="AR220" s="41"/>
      <c r="AS220" s="41"/>
      <c r="AT220" s="118"/>
    </row>
    <row r="221" spans="1:46" x14ac:dyDescent="0.2">
      <c r="A221" s="92" t="s">
        <v>75</v>
      </c>
      <c r="B221" s="125"/>
      <c r="C221" s="40"/>
      <c r="J221" s="125"/>
      <c r="S221" s="125"/>
      <c r="AB221" s="125"/>
      <c r="AE221" s="41"/>
      <c r="AF221" s="41"/>
      <c r="AG221" s="41"/>
      <c r="AH221" s="41"/>
      <c r="AI221" s="41"/>
      <c r="AJ221" s="41"/>
      <c r="AK221" s="125"/>
      <c r="AN221" s="41"/>
      <c r="AO221" s="41"/>
      <c r="AP221" s="41"/>
      <c r="AQ221" s="41"/>
      <c r="AR221" s="41"/>
      <c r="AS221" s="41"/>
      <c r="AT221" s="125"/>
    </row>
    <row r="222" spans="1:46" x14ac:dyDescent="0.2">
      <c r="A222" t="s">
        <v>37</v>
      </c>
      <c r="B222" s="114"/>
      <c r="C222" s="6"/>
      <c r="J222" s="114"/>
      <c r="S222" s="114"/>
      <c r="AB222" s="114"/>
      <c r="AE222" s="42">
        <v>0.96</v>
      </c>
      <c r="AF222" s="27">
        <v>0.96</v>
      </c>
      <c r="AG222" s="27">
        <v>0.96</v>
      </c>
      <c r="AH222" s="27">
        <v>0.96</v>
      </c>
      <c r="AI222" s="27">
        <v>0.96</v>
      </c>
      <c r="AJ222" s="27">
        <v>0.96</v>
      </c>
      <c r="AK222" s="114"/>
      <c r="AN222" s="42"/>
      <c r="AO222" s="27"/>
      <c r="AP222" s="27"/>
      <c r="AQ222" s="27"/>
      <c r="AR222" s="27"/>
      <c r="AS222" s="27"/>
      <c r="AT222" s="114"/>
    </row>
    <row r="223" spans="1:46" x14ac:dyDescent="0.2">
      <c r="A223" t="s">
        <v>38</v>
      </c>
      <c r="B223" s="114"/>
      <c r="C223" s="6"/>
      <c r="J223" s="114"/>
      <c r="S223" s="114"/>
      <c r="AB223" s="114"/>
      <c r="AE223" s="42">
        <v>0.04</v>
      </c>
      <c r="AF223" s="27">
        <v>0.04</v>
      </c>
      <c r="AG223" s="27">
        <v>0.04</v>
      </c>
      <c r="AH223" s="27">
        <v>0.04</v>
      </c>
      <c r="AI223" s="27">
        <v>0.04</v>
      </c>
      <c r="AJ223" s="27">
        <v>0.04</v>
      </c>
      <c r="AK223" s="114"/>
      <c r="AN223" s="42"/>
      <c r="AO223" s="27"/>
      <c r="AP223" s="27"/>
      <c r="AQ223" s="27"/>
      <c r="AR223" s="27"/>
      <c r="AS223" s="27"/>
      <c r="AT223" s="114"/>
    </row>
    <row r="224" spans="1:46" x14ac:dyDescent="0.2">
      <c r="A224" t="s">
        <v>76</v>
      </c>
      <c r="B224" s="114"/>
      <c r="C224" s="6"/>
      <c r="J224" s="114"/>
      <c r="S224" s="114"/>
      <c r="AB224" s="114"/>
      <c r="AE224" s="42">
        <v>0</v>
      </c>
      <c r="AF224" s="27">
        <v>0</v>
      </c>
      <c r="AG224" s="27">
        <v>0</v>
      </c>
      <c r="AH224" s="27">
        <v>0</v>
      </c>
      <c r="AI224" s="27">
        <v>0</v>
      </c>
      <c r="AJ224" s="27">
        <v>0</v>
      </c>
      <c r="AK224" s="114"/>
      <c r="AN224" s="42"/>
      <c r="AO224" s="27"/>
      <c r="AP224" s="27"/>
      <c r="AQ224" s="27"/>
      <c r="AR224" s="27"/>
      <c r="AS224" s="27"/>
      <c r="AT224" s="114"/>
    </row>
    <row r="225" spans="1:46" x14ac:dyDescent="0.2">
      <c r="B225" s="114"/>
      <c r="C225" s="6"/>
      <c r="J225" s="114"/>
      <c r="S225" s="114"/>
      <c r="AB225" s="114"/>
      <c r="AE225" s="41"/>
      <c r="AK225" s="114"/>
      <c r="AN225" s="41"/>
      <c r="AT225" s="114"/>
    </row>
    <row r="226" spans="1:46" x14ac:dyDescent="0.2">
      <c r="A226" s="92" t="s">
        <v>77</v>
      </c>
      <c r="B226" s="125"/>
      <c r="C226" s="6"/>
      <c r="J226" s="125"/>
      <c r="S226" s="125"/>
      <c r="AB226" s="125"/>
      <c r="AE226" s="41"/>
      <c r="AK226" s="125"/>
      <c r="AN226" s="41"/>
      <c r="AT226" s="125"/>
    </row>
    <row r="227" spans="1:46" x14ac:dyDescent="0.2">
      <c r="A227" t="s">
        <v>37</v>
      </c>
      <c r="B227" s="114"/>
      <c r="C227" s="6"/>
      <c r="J227" s="114"/>
      <c r="S227" s="114"/>
      <c r="AB227" s="114"/>
      <c r="AE227" s="42">
        <v>0.35</v>
      </c>
      <c r="AF227" s="27">
        <v>0.35</v>
      </c>
      <c r="AG227" s="27">
        <v>0.35</v>
      </c>
      <c r="AH227" s="27">
        <v>0.35</v>
      </c>
      <c r="AI227" s="27">
        <v>0.35</v>
      </c>
      <c r="AJ227" s="27">
        <v>0.35</v>
      </c>
      <c r="AK227" s="114"/>
      <c r="AN227" s="42"/>
      <c r="AO227" s="27"/>
      <c r="AP227" s="27"/>
      <c r="AQ227" s="27"/>
      <c r="AR227" s="27"/>
      <c r="AS227" s="27"/>
      <c r="AT227" s="114"/>
    </row>
    <row r="228" spans="1:46" x14ac:dyDescent="0.2">
      <c r="A228" t="s">
        <v>38</v>
      </c>
      <c r="B228" s="114"/>
      <c r="C228" s="6"/>
      <c r="J228" s="114"/>
      <c r="S228" s="114"/>
      <c r="AB228" s="114"/>
      <c r="AE228" s="42">
        <v>0.53</v>
      </c>
      <c r="AF228" s="27">
        <v>0.53</v>
      </c>
      <c r="AG228" s="27">
        <v>0.53</v>
      </c>
      <c r="AH228" s="27">
        <v>0.53</v>
      </c>
      <c r="AI228" s="27">
        <v>0.53</v>
      </c>
      <c r="AJ228" s="27">
        <v>0.53</v>
      </c>
      <c r="AK228" s="114"/>
      <c r="AN228" s="42"/>
      <c r="AO228" s="27"/>
      <c r="AP228" s="27"/>
      <c r="AQ228" s="27"/>
      <c r="AR228" s="27"/>
      <c r="AS228" s="27"/>
      <c r="AT228" s="114"/>
    </row>
    <row r="229" spans="1:46" x14ac:dyDescent="0.2">
      <c r="A229" t="s">
        <v>76</v>
      </c>
      <c r="B229" s="114"/>
      <c r="C229" s="6"/>
      <c r="J229" s="114"/>
      <c r="S229" s="114"/>
      <c r="AB229" s="114"/>
      <c r="AE229" s="42">
        <v>0.12</v>
      </c>
      <c r="AF229" s="27">
        <v>0.12</v>
      </c>
      <c r="AG229" s="27">
        <v>0.12</v>
      </c>
      <c r="AH229" s="27">
        <v>0.12</v>
      </c>
      <c r="AI229" s="27">
        <v>0.12</v>
      </c>
      <c r="AJ229" s="27">
        <v>0.12</v>
      </c>
      <c r="AK229" s="114"/>
      <c r="AN229" s="42"/>
      <c r="AO229" s="27"/>
      <c r="AP229" s="27"/>
      <c r="AQ229" s="27"/>
      <c r="AR229" s="27"/>
      <c r="AS229" s="27"/>
      <c r="AT229" s="114"/>
    </row>
    <row r="230" spans="1:46" x14ac:dyDescent="0.2">
      <c r="B230" s="114"/>
      <c r="C230" s="6"/>
      <c r="J230" s="114"/>
      <c r="S230" s="114"/>
      <c r="AB230" s="114"/>
      <c r="AK230" s="114"/>
      <c r="AT230" s="114"/>
    </row>
    <row r="231" spans="1:46" x14ac:dyDescent="0.2">
      <c r="B231" s="114"/>
      <c r="C231" s="6"/>
      <c r="J231" s="114"/>
      <c r="S231" s="114"/>
      <c r="AB231" s="114"/>
      <c r="AK231" s="114"/>
      <c r="AT231" s="114"/>
    </row>
    <row r="232" spans="1:46" x14ac:dyDescent="0.2">
      <c r="B232" s="114"/>
      <c r="C232" s="6"/>
      <c r="J232" s="114"/>
      <c r="S232" s="114"/>
      <c r="AB232" s="114"/>
      <c r="AK232" s="114"/>
      <c r="AT232" s="114"/>
    </row>
    <row r="233" spans="1:46" x14ac:dyDescent="0.2">
      <c r="A233" t="s">
        <v>78</v>
      </c>
      <c r="B233" s="114"/>
      <c r="C233" s="6"/>
      <c r="J233" s="114"/>
      <c r="S233" s="114"/>
      <c r="AB233" s="114"/>
      <c r="AE233" s="43">
        <v>25000</v>
      </c>
      <c r="AF233" s="35">
        <f>+AE233*AF234/AE234</f>
        <v>31177.273252312381</v>
      </c>
      <c r="AG233" s="35">
        <f t="shared" ref="AG233:AJ233" si="22">+AF233*AG234/AF234</f>
        <v>36549.28870596709</v>
      </c>
      <c r="AH233" s="35">
        <f t="shared" si="22"/>
        <v>41324.258777764182</v>
      </c>
      <c r="AI233" s="35">
        <f t="shared" si="22"/>
        <v>45568.31226153313</v>
      </c>
      <c r="AJ233" s="35">
        <f t="shared" si="22"/>
        <v>49351.304945684031</v>
      </c>
      <c r="AK233" s="114"/>
      <c r="AN233" s="43"/>
      <c r="AO233" s="35"/>
      <c r="AP233" s="35"/>
      <c r="AQ233" s="35"/>
      <c r="AR233" s="35"/>
      <c r="AS233" s="35"/>
      <c r="AT233" s="114"/>
    </row>
    <row r="234" spans="1:46" x14ac:dyDescent="0.2">
      <c r="A234" t="s">
        <v>79</v>
      </c>
      <c r="B234" s="114"/>
      <c r="C234" s="6"/>
      <c r="J234" s="114"/>
      <c r="S234" s="114"/>
      <c r="AB234" s="114"/>
      <c r="AE234" s="74">
        <f>'[6]DNSP Inputs General'!J69</f>
        <v>11521.68436917074</v>
      </c>
      <c r="AF234" s="74">
        <f>'[6]DNSP Inputs General'!K69</f>
        <v>14368.588076181302</v>
      </c>
      <c r="AG234" s="74">
        <f>'[6]DNSP Inputs General'!L69</f>
        <v>16844.374735513986</v>
      </c>
      <c r="AH234" s="74">
        <f>'[6]DNSP Inputs General'!M69</f>
        <v>19045.002657093293</v>
      </c>
      <c r="AI234" s="74">
        <f>'[6]DNSP Inputs General'!N69</f>
        <v>21000.948444527905</v>
      </c>
      <c r="AJ234" s="74">
        <f>'[6]DNSP Inputs General'!O69</f>
        <v>22744.406351634654</v>
      </c>
      <c r="AK234" s="114"/>
      <c r="AN234" s="74"/>
      <c r="AO234" s="74"/>
      <c r="AP234" s="74"/>
      <c r="AQ234" s="74"/>
      <c r="AR234" s="74"/>
      <c r="AS234" s="74"/>
      <c r="AT234" s="114"/>
    </row>
    <row r="235" spans="1:46" x14ac:dyDescent="0.2">
      <c r="A235" t="s">
        <v>35</v>
      </c>
      <c r="B235" s="114"/>
      <c r="C235" s="6"/>
      <c r="J235" s="114"/>
      <c r="S235" s="114"/>
      <c r="AB235" s="114"/>
      <c r="AE235">
        <f>+AE233/AE234</f>
        <v>2.1698216336227709</v>
      </c>
      <c r="AF235">
        <f t="shared" ref="AF235:AJ235" si="23">+AF233/AF234</f>
        <v>2.1698216336227709</v>
      </c>
      <c r="AG235">
        <f t="shared" si="23"/>
        <v>2.1698216336227709</v>
      </c>
      <c r="AH235">
        <f t="shared" si="23"/>
        <v>2.1698216336227709</v>
      </c>
      <c r="AI235">
        <f t="shared" si="23"/>
        <v>2.1698216336227709</v>
      </c>
      <c r="AJ235">
        <f t="shared" si="23"/>
        <v>2.1698216336227709</v>
      </c>
      <c r="AK235" s="114"/>
      <c r="AT235" s="114"/>
    </row>
    <row r="236" spans="1:46" x14ac:dyDescent="0.2">
      <c r="B236" s="114"/>
      <c r="C236" s="6"/>
      <c r="J236" s="114"/>
      <c r="S236" s="114"/>
      <c r="AB236" s="114"/>
      <c r="AK236" s="114"/>
      <c r="AT236" s="114"/>
    </row>
    <row r="237" spans="1:46" x14ac:dyDescent="0.2">
      <c r="A237" s="31" t="s">
        <v>73</v>
      </c>
      <c r="B237" s="117"/>
      <c r="C237" s="6"/>
      <c r="J237" s="117"/>
      <c r="S237" s="117"/>
      <c r="AB237" s="117"/>
      <c r="AK237" s="117"/>
      <c r="AT237" s="117"/>
    </row>
    <row r="238" spans="1:46" x14ac:dyDescent="0.2">
      <c r="A238" t="s">
        <v>74</v>
      </c>
      <c r="B238" s="114"/>
      <c r="C238" s="6"/>
      <c r="J238" s="114"/>
      <c r="S238" s="114"/>
      <c r="AB238" s="114"/>
      <c r="AE238" s="43">
        <v>33590.35733704931</v>
      </c>
      <c r="AF238" s="35">
        <f>+AE238*AF239/AE239</f>
        <v>41890.229973600093</v>
      </c>
      <c r="AG238" s="35">
        <f t="shared" ref="AG238:AJ238" si="24">+AF238*AG239/AF239</f>
        <v>49108.146721936602</v>
      </c>
      <c r="AH238" s="35">
        <f t="shared" si="24"/>
        <v>55523.864761351826</v>
      </c>
      <c r="AI238" s="35">
        <f t="shared" si="24"/>
        <v>61226.235684445739</v>
      </c>
      <c r="AJ238" s="35">
        <f t="shared" si="24"/>
        <v>66309.118727008623</v>
      </c>
      <c r="AK238" s="114"/>
      <c r="AN238" s="43"/>
      <c r="AO238" s="35"/>
      <c r="AP238" s="35"/>
      <c r="AQ238" s="35"/>
      <c r="AR238" s="35"/>
      <c r="AS238" s="35"/>
      <c r="AT238" s="114"/>
    </row>
    <row r="239" spans="1:46" x14ac:dyDescent="0.2">
      <c r="A239" t="s">
        <v>34</v>
      </c>
      <c r="B239" s="114"/>
      <c r="C239" s="6"/>
      <c r="J239" s="114"/>
      <c r="S239" s="114"/>
      <c r="AB239" s="114"/>
      <c r="AE239" s="74">
        <f>'[6]DNSP Inputs General'!J69</f>
        <v>11521.68436917074</v>
      </c>
      <c r="AF239" s="74">
        <f>'[6]DNSP Inputs General'!K69</f>
        <v>14368.588076181302</v>
      </c>
      <c r="AG239" s="74">
        <f>'[6]DNSP Inputs General'!L69</f>
        <v>16844.374735513986</v>
      </c>
      <c r="AH239" s="74">
        <f>'[6]DNSP Inputs General'!M69</f>
        <v>19045.002657093293</v>
      </c>
      <c r="AI239" s="74">
        <f>'[6]DNSP Inputs General'!N69</f>
        <v>21000.948444527905</v>
      </c>
      <c r="AJ239" s="74">
        <f>'[6]DNSP Inputs General'!O69</f>
        <v>22744.406351634654</v>
      </c>
      <c r="AK239" s="114"/>
      <c r="AN239" s="74"/>
      <c r="AO239" s="74"/>
      <c r="AP239" s="74"/>
      <c r="AQ239" s="74"/>
      <c r="AR239" s="74"/>
      <c r="AS239" s="74"/>
      <c r="AT239" s="114"/>
    </row>
    <row r="240" spans="1:46" x14ac:dyDescent="0.2">
      <c r="A240" t="s">
        <v>35</v>
      </c>
      <c r="B240" s="114"/>
      <c r="C240" s="6"/>
      <c r="J240" s="114"/>
      <c r="S240" s="114"/>
      <c r="AB240" s="114"/>
      <c r="AE240">
        <f>+AE238/AE239</f>
        <v>2.9154033612419585</v>
      </c>
      <c r="AF240">
        <f t="shared" ref="AF240:AJ240" si="25">+AF238/AF239</f>
        <v>2.9154033612419585</v>
      </c>
      <c r="AG240">
        <f t="shared" si="25"/>
        <v>2.9154033612419585</v>
      </c>
      <c r="AH240">
        <f t="shared" si="25"/>
        <v>2.915403361241959</v>
      </c>
      <c r="AI240">
        <f t="shared" si="25"/>
        <v>2.9154033612419585</v>
      </c>
      <c r="AJ240">
        <f t="shared" si="25"/>
        <v>2.9154033612419585</v>
      </c>
      <c r="AK240" s="114"/>
      <c r="AT240" s="114"/>
    </row>
    <row r="241" spans="1:46" x14ac:dyDescent="0.2">
      <c r="A241" s="58"/>
      <c r="B241" s="126"/>
      <c r="C241" s="59"/>
      <c r="J241" s="126"/>
      <c r="S241" s="126"/>
      <c r="AB241" s="126"/>
      <c r="AK241" s="126"/>
      <c r="AT241" s="126"/>
    </row>
    <row r="242" spans="1:46" x14ac:dyDescent="0.2">
      <c r="A242" s="85" t="s">
        <v>69</v>
      </c>
      <c r="B242" s="116"/>
      <c r="C242" s="85"/>
      <c r="D242" s="86"/>
      <c r="E242" s="86"/>
      <c r="F242" s="86"/>
      <c r="G242" s="86"/>
      <c r="H242" s="86"/>
      <c r="I242" s="86"/>
      <c r="J242" s="116"/>
      <c r="K242" s="88"/>
      <c r="L242" s="86"/>
      <c r="M242" s="86"/>
      <c r="N242" s="87"/>
      <c r="O242" s="87"/>
      <c r="P242" s="88"/>
      <c r="Q242" s="86"/>
      <c r="R242" s="88"/>
      <c r="S242" s="116"/>
      <c r="T242" s="88"/>
      <c r="U242" s="87"/>
      <c r="V242" s="88"/>
      <c r="W242" s="87"/>
      <c r="X242" s="88"/>
      <c r="Y242" s="87"/>
      <c r="Z242" s="88"/>
      <c r="AA242" s="87"/>
      <c r="AB242" s="116"/>
      <c r="AC242" s="87"/>
      <c r="AD242" s="87"/>
      <c r="AE242" s="86"/>
      <c r="AF242" s="86"/>
      <c r="AG242" s="86"/>
      <c r="AH242" s="86"/>
      <c r="AI242" s="86"/>
      <c r="AJ242" s="86"/>
      <c r="AK242" s="116"/>
      <c r="AL242" s="87"/>
      <c r="AM242" s="86"/>
      <c r="AN242" s="86"/>
      <c r="AO242" s="86"/>
      <c r="AP242" s="86"/>
      <c r="AQ242" s="86"/>
      <c r="AR242" s="86"/>
      <c r="AS242" s="86"/>
      <c r="AT242" s="116"/>
    </row>
    <row r="243" spans="1:46" x14ac:dyDescent="0.2">
      <c r="A243" s="24"/>
      <c r="B243" s="123"/>
      <c r="C243" s="59"/>
      <c r="J243" s="123"/>
      <c r="S243" s="123"/>
      <c r="AB243" s="123"/>
      <c r="AK243" s="123"/>
      <c r="AT243" s="123"/>
    </row>
    <row r="244" spans="1:46" x14ac:dyDescent="0.2">
      <c r="A244" s="24" t="s">
        <v>13</v>
      </c>
      <c r="B244" s="123"/>
      <c r="C244" s="59"/>
      <c r="J244" s="123"/>
      <c r="K244" s="74"/>
      <c r="M244">
        <v>20</v>
      </c>
      <c r="N244" s="74">
        <v>20</v>
      </c>
      <c r="O244" s="74">
        <v>20</v>
      </c>
      <c r="P244" s="74">
        <v>20</v>
      </c>
      <c r="Q244" s="74">
        <v>20</v>
      </c>
      <c r="R244" s="74">
        <v>20</v>
      </c>
      <c r="S244" s="123"/>
      <c r="T244" s="74"/>
      <c r="U244" s="24" t="s">
        <v>13</v>
      </c>
      <c r="V244">
        <v>20</v>
      </c>
      <c r="W244" s="74">
        <v>20</v>
      </c>
      <c r="X244" s="74">
        <v>20</v>
      </c>
      <c r="Y244" s="74">
        <v>20</v>
      </c>
      <c r="Z244" s="74">
        <v>20</v>
      </c>
      <c r="AA244" s="74">
        <v>20</v>
      </c>
      <c r="AB244" s="123"/>
      <c r="AC244" s="74"/>
      <c r="AK244" s="123"/>
      <c r="AL244" s="74"/>
      <c r="AN244">
        <v>20</v>
      </c>
      <c r="AO244">
        <v>20</v>
      </c>
      <c r="AP244">
        <v>20</v>
      </c>
      <c r="AQ244">
        <v>20</v>
      </c>
      <c r="AR244">
        <v>20</v>
      </c>
      <c r="AS244">
        <v>20</v>
      </c>
      <c r="AT244" s="123"/>
    </row>
    <row r="245" spans="1:46" x14ac:dyDescent="0.2">
      <c r="A245" s="24" t="s">
        <v>14</v>
      </c>
      <c r="B245" s="123"/>
      <c r="C245" s="59"/>
      <c r="J245" s="123"/>
      <c r="K245" s="74"/>
      <c r="M245">
        <v>20</v>
      </c>
      <c r="N245" s="74">
        <v>20</v>
      </c>
      <c r="O245" s="74">
        <v>20</v>
      </c>
      <c r="P245" s="74">
        <v>20</v>
      </c>
      <c r="Q245" s="74">
        <v>20</v>
      </c>
      <c r="R245" s="74">
        <v>20</v>
      </c>
      <c r="S245" s="123"/>
      <c r="T245" s="74"/>
      <c r="U245" s="24" t="s">
        <v>14</v>
      </c>
      <c r="V245">
        <v>20</v>
      </c>
      <c r="W245" s="74">
        <v>20</v>
      </c>
      <c r="X245" s="74">
        <v>20</v>
      </c>
      <c r="Y245" s="74">
        <v>20</v>
      </c>
      <c r="Z245" s="74">
        <v>20</v>
      </c>
      <c r="AA245" s="74">
        <v>20</v>
      </c>
      <c r="AB245" s="123"/>
      <c r="AC245" s="74"/>
      <c r="AK245" s="123"/>
      <c r="AL245" s="74"/>
      <c r="AM245" s="24" t="s">
        <v>14</v>
      </c>
      <c r="AN245" s="95">
        <v>0</v>
      </c>
      <c r="AO245" s="95">
        <v>0</v>
      </c>
      <c r="AP245" s="95">
        <v>0</v>
      </c>
      <c r="AQ245" s="95">
        <v>0</v>
      </c>
      <c r="AR245" s="95">
        <v>0</v>
      </c>
      <c r="AS245" s="95">
        <v>0</v>
      </c>
      <c r="AT245" s="123"/>
    </row>
    <row r="246" spans="1:46" x14ac:dyDescent="0.2">
      <c r="A246" s="24" t="s">
        <v>15</v>
      </c>
      <c r="B246" s="123"/>
      <c r="C246" s="59"/>
      <c r="J246" s="123"/>
      <c r="K246" s="74"/>
      <c r="M246">
        <v>8</v>
      </c>
      <c r="N246" s="74">
        <v>8</v>
      </c>
      <c r="O246" s="74">
        <v>8</v>
      </c>
      <c r="P246" s="74">
        <v>8</v>
      </c>
      <c r="Q246" s="74">
        <v>8</v>
      </c>
      <c r="R246" s="74">
        <v>8</v>
      </c>
      <c r="S246" s="123"/>
      <c r="T246" s="74"/>
      <c r="U246" s="24" t="s">
        <v>15</v>
      </c>
      <c r="V246">
        <v>8</v>
      </c>
      <c r="W246" s="74">
        <v>8</v>
      </c>
      <c r="X246" s="74">
        <v>8</v>
      </c>
      <c r="Y246" s="74">
        <v>8</v>
      </c>
      <c r="Z246" s="74">
        <v>8</v>
      </c>
      <c r="AA246" s="74">
        <v>8</v>
      </c>
      <c r="AB246" s="123"/>
      <c r="AC246" s="74"/>
      <c r="AK246" s="123"/>
      <c r="AL246" s="74"/>
      <c r="AM246" s="24" t="s">
        <v>88</v>
      </c>
      <c r="AN246" s="95">
        <v>8</v>
      </c>
      <c r="AO246" s="95">
        <v>8</v>
      </c>
      <c r="AP246" s="95">
        <v>8</v>
      </c>
      <c r="AQ246" s="95">
        <v>8</v>
      </c>
      <c r="AR246" s="95">
        <v>8</v>
      </c>
      <c r="AS246" s="95">
        <v>8</v>
      </c>
      <c r="AT246" s="123"/>
    </row>
    <row r="247" spans="1:46" x14ac:dyDescent="0.2">
      <c r="A247" s="24" t="s">
        <v>63</v>
      </c>
      <c r="B247" s="123"/>
      <c r="C247" s="59"/>
      <c r="J247" s="123"/>
      <c r="K247" s="74"/>
      <c r="M247">
        <v>20</v>
      </c>
      <c r="N247" s="74">
        <v>20</v>
      </c>
      <c r="O247" s="74">
        <v>20</v>
      </c>
      <c r="P247" s="74">
        <v>20</v>
      </c>
      <c r="Q247" s="74">
        <v>20</v>
      </c>
      <c r="R247" s="74">
        <v>20</v>
      </c>
      <c r="S247" s="123"/>
      <c r="T247" s="74"/>
      <c r="U247" s="24" t="s">
        <v>63</v>
      </c>
      <c r="V247">
        <v>20</v>
      </c>
      <c r="W247" s="74">
        <v>20</v>
      </c>
      <c r="X247" s="74">
        <v>20</v>
      </c>
      <c r="Y247" s="74">
        <v>20</v>
      </c>
      <c r="Z247" s="74">
        <v>20</v>
      </c>
      <c r="AA247" s="74">
        <v>20</v>
      </c>
      <c r="AB247" s="123"/>
      <c r="AC247" s="74"/>
      <c r="AK247" s="123"/>
      <c r="AL247" s="74"/>
      <c r="AM247" s="24"/>
      <c r="AT247" s="123"/>
    </row>
    <row r="248" spans="1:46" x14ac:dyDescent="0.2">
      <c r="A248" s="24" t="s">
        <v>64</v>
      </c>
      <c r="B248" s="123"/>
      <c r="C248" s="59"/>
      <c r="J248" s="123"/>
      <c r="K248" s="63"/>
      <c r="M248" s="63">
        <v>0.114</v>
      </c>
      <c r="N248" s="63">
        <v>0.114</v>
      </c>
      <c r="O248" s="63">
        <v>0.114</v>
      </c>
      <c r="P248" s="63">
        <v>0.114</v>
      </c>
      <c r="Q248" s="63">
        <v>0.114</v>
      </c>
      <c r="R248" s="63">
        <v>0.114</v>
      </c>
      <c r="S248" s="123"/>
      <c r="T248" s="63"/>
      <c r="U248" s="24" t="s">
        <v>64</v>
      </c>
      <c r="V248" s="63">
        <v>0.114</v>
      </c>
      <c r="W248" s="63">
        <v>0.114</v>
      </c>
      <c r="X248" s="63">
        <v>0.114</v>
      </c>
      <c r="Y248" s="63">
        <v>0.114</v>
      </c>
      <c r="Z248" s="63">
        <v>0.114</v>
      </c>
      <c r="AA248" s="63">
        <v>0.114</v>
      </c>
      <c r="AB248" s="123"/>
      <c r="AC248" s="63"/>
      <c r="AK248" s="123"/>
      <c r="AL248" s="63"/>
      <c r="AM248" s="24" t="s">
        <v>89</v>
      </c>
      <c r="AN248" s="93">
        <v>0.1</v>
      </c>
      <c r="AO248" s="93">
        <v>0.1</v>
      </c>
      <c r="AP248" s="93">
        <v>0.1</v>
      </c>
      <c r="AQ248" s="93">
        <v>0.1</v>
      </c>
      <c r="AR248" s="93">
        <v>0.1</v>
      </c>
      <c r="AS248" s="93">
        <v>0.1</v>
      </c>
      <c r="AT248" s="123"/>
    </row>
    <row r="249" spans="1:46" x14ac:dyDescent="0.2">
      <c r="A249" s="24" t="s">
        <v>17</v>
      </c>
      <c r="B249" s="123"/>
      <c r="C249" s="59"/>
      <c r="J249" s="123"/>
      <c r="K249" s="65"/>
      <c r="M249" s="65">
        <v>0</v>
      </c>
      <c r="N249" s="65">
        <v>0</v>
      </c>
      <c r="O249" s="65">
        <v>0</v>
      </c>
      <c r="P249" s="65">
        <v>0</v>
      </c>
      <c r="Q249" s="65">
        <v>0</v>
      </c>
      <c r="R249" s="65">
        <v>0</v>
      </c>
      <c r="S249" s="123"/>
      <c r="T249" s="65"/>
      <c r="U249" s="24" t="s">
        <v>17</v>
      </c>
      <c r="V249" s="65">
        <v>0</v>
      </c>
      <c r="W249" s="65">
        <v>0</v>
      </c>
      <c r="X249" s="65">
        <v>0</v>
      </c>
      <c r="Y249" s="65">
        <v>0</v>
      </c>
      <c r="Z249" s="65">
        <v>0</v>
      </c>
      <c r="AA249" s="65">
        <v>0</v>
      </c>
      <c r="AB249" s="123"/>
      <c r="AC249" s="65"/>
      <c r="AK249" s="123"/>
      <c r="AL249" s="65"/>
      <c r="AM249" s="24" t="s">
        <v>17</v>
      </c>
      <c r="AN249" s="94">
        <v>0</v>
      </c>
      <c r="AO249" s="94">
        <v>0</v>
      </c>
      <c r="AP249" s="94">
        <v>0</v>
      </c>
      <c r="AQ249" s="94">
        <v>0</v>
      </c>
      <c r="AR249" s="94">
        <v>0</v>
      </c>
      <c r="AS249" s="94">
        <v>0</v>
      </c>
      <c r="AT249" s="123"/>
    </row>
    <row r="250" spans="1:46" x14ac:dyDescent="0.2">
      <c r="A250" s="24" t="s">
        <v>18</v>
      </c>
      <c r="B250" s="123"/>
      <c r="C250" s="59"/>
      <c r="J250" s="123"/>
      <c r="K250" s="65"/>
      <c r="M250" s="65">
        <v>16.871691187997911</v>
      </c>
      <c r="N250" s="65">
        <v>16.871691187997911</v>
      </c>
      <c r="O250" s="65">
        <v>16.871691187997911</v>
      </c>
      <c r="P250" s="65">
        <v>16.871691187997911</v>
      </c>
      <c r="Q250" s="65">
        <v>16.871691187997911</v>
      </c>
      <c r="R250" s="65">
        <v>16.871691187997911</v>
      </c>
      <c r="S250" s="123"/>
      <c r="T250" s="65"/>
      <c r="U250" s="24" t="s">
        <v>18</v>
      </c>
      <c r="V250" s="65">
        <v>16.821613455130311</v>
      </c>
      <c r="W250" s="65">
        <v>16.821613455130311</v>
      </c>
      <c r="X250" s="65">
        <v>16.821613455130311</v>
      </c>
      <c r="Y250" s="65">
        <v>16.821613455130311</v>
      </c>
      <c r="Z250" s="65">
        <v>16.821613455130311</v>
      </c>
      <c r="AA250" s="65">
        <v>16.821613455130311</v>
      </c>
      <c r="AB250" s="123"/>
      <c r="AC250" s="65"/>
      <c r="AK250" s="123"/>
      <c r="AL250" s="65"/>
      <c r="AM250" s="24" t="s">
        <v>18</v>
      </c>
      <c r="AN250" s="94">
        <v>15.48562167956249</v>
      </c>
      <c r="AO250" s="94">
        <v>15.905192387398326</v>
      </c>
      <c r="AP250" s="94">
        <v>16.512846004226923</v>
      </c>
      <c r="AQ250" s="94">
        <v>16.747673522596635</v>
      </c>
      <c r="AR250" s="94">
        <v>15.723940693039662</v>
      </c>
      <c r="AS250" s="94">
        <v>15.345663354962033</v>
      </c>
      <c r="AT250" s="123"/>
    </row>
    <row r="251" spans="1:46" x14ac:dyDescent="0.2">
      <c r="A251" s="24" t="s">
        <v>19</v>
      </c>
      <c r="B251" s="123"/>
      <c r="C251" s="59"/>
      <c r="J251" s="123"/>
      <c r="K251" s="65"/>
      <c r="M251" s="65">
        <v>352.72875158740868</v>
      </c>
      <c r="N251" s="65">
        <v>352.72875158740868</v>
      </c>
      <c r="O251" s="65">
        <v>352.72875158740868</v>
      </c>
      <c r="P251" s="65">
        <v>352.72875158740868</v>
      </c>
      <c r="Q251" s="65">
        <v>352.72875158740868</v>
      </c>
      <c r="R251" s="65">
        <v>352.72875158740868</v>
      </c>
      <c r="S251" s="123"/>
      <c r="T251" s="65"/>
      <c r="U251" s="24" t="s">
        <v>19</v>
      </c>
      <c r="V251" s="65">
        <v>352.72875158740868</v>
      </c>
      <c r="W251" s="65">
        <v>352.72875158740868</v>
      </c>
      <c r="X251" s="65">
        <v>352.72875158740868</v>
      </c>
      <c r="Y251" s="65">
        <v>352.72875158740868</v>
      </c>
      <c r="Z251" s="65">
        <v>352.72875158740868</v>
      </c>
      <c r="AA251" s="65">
        <v>352.72875158740868</v>
      </c>
      <c r="AB251" s="123"/>
      <c r="AC251" s="65"/>
      <c r="AK251" s="123"/>
      <c r="AL251" s="65"/>
      <c r="AM251" s="24" t="s">
        <v>19</v>
      </c>
      <c r="AN251" s="94">
        <v>306.32</v>
      </c>
      <c r="AO251" s="94">
        <v>314.61949884374962</v>
      </c>
      <c r="AP251" s="94">
        <v>326.63945256330828</v>
      </c>
      <c r="AQ251" s="94">
        <v>331.28455928975922</v>
      </c>
      <c r="AR251" s="94">
        <v>311.03417174711637</v>
      </c>
      <c r="AS251" s="94">
        <v>303.55149416415139</v>
      </c>
      <c r="AT251" s="123"/>
    </row>
    <row r="252" spans="1:46" x14ac:dyDescent="0.2">
      <c r="A252" s="24" t="s">
        <v>20</v>
      </c>
      <c r="B252" s="123"/>
      <c r="C252" s="59"/>
      <c r="J252" s="123"/>
      <c r="K252" s="65"/>
      <c r="M252" s="65">
        <v>0</v>
      </c>
      <c r="N252" s="65">
        <v>0</v>
      </c>
      <c r="O252" s="65">
        <v>0</v>
      </c>
      <c r="P252" s="65">
        <v>0</v>
      </c>
      <c r="Q252" s="65">
        <v>0</v>
      </c>
      <c r="R252" s="65">
        <v>0</v>
      </c>
      <c r="S252" s="123"/>
      <c r="T252" s="65"/>
      <c r="U252" s="24" t="s">
        <v>20</v>
      </c>
      <c r="V252" s="65">
        <v>1.246045441120764</v>
      </c>
      <c r="W252" s="65">
        <v>1.246045441120764</v>
      </c>
      <c r="X252" s="65">
        <v>1.246045441120764</v>
      </c>
      <c r="Y252" s="65">
        <v>1.246045441120764</v>
      </c>
      <c r="Z252" s="65">
        <v>1.246045441120764</v>
      </c>
      <c r="AA252" s="65">
        <v>1.246045441120764</v>
      </c>
      <c r="AB252" s="123"/>
      <c r="AC252" s="65"/>
      <c r="AK252" s="123"/>
      <c r="AL252" s="65"/>
      <c r="AM252" s="24" t="s">
        <v>90</v>
      </c>
      <c r="AN252" s="94">
        <v>1.2129476985614012</v>
      </c>
      <c r="AO252" s="94">
        <v>1.2458115599538637</v>
      </c>
      <c r="AP252" s="94">
        <v>1.2934074570580465</v>
      </c>
      <c r="AQ252" s="94">
        <v>1.3118008741167457</v>
      </c>
      <c r="AR252" s="94">
        <v>1.231614595176993</v>
      </c>
      <c r="AS252" s="94">
        <v>1.2019851339817254</v>
      </c>
      <c r="AT252" s="123"/>
    </row>
    <row r="253" spans="1:46" x14ac:dyDescent="0.2">
      <c r="A253" s="24" t="s">
        <v>21</v>
      </c>
      <c r="B253" s="123"/>
      <c r="C253" s="59"/>
      <c r="J253" s="123"/>
      <c r="K253" s="65"/>
      <c r="M253" s="65">
        <v>12.497549028146603</v>
      </c>
      <c r="N253" s="65">
        <v>12.497549028146603</v>
      </c>
      <c r="O253" s="65">
        <v>12.497549028146603</v>
      </c>
      <c r="P253" s="65">
        <v>12.497549028146603</v>
      </c>
      <c r="Q253" s="65">
        <v>12.497549028146603</v>
      </c>
      <c r="R253" s="65">
        <v>12.497549028146603</v>
      </c>
      <c r="S253" s="123"/>
      <c r="T253" s="65"/>
      <c r="U253" s="24" t="s">
        <v>21</v>
      </c>
      <c r="V253" s="65">
        <v>12.460454411207639</v>
      </c>
      <c r="W253" s="65">
        <v>12.460454411207639</v>
      </c>
      <c r="X253" s="65">
        <v>12.460454411207639</v>
      </c>
      <c r="Y253" s="65">
        <v>12.460454411207639</v>
      </c>
      <c r="Z253" s="65">
        <v>12.460454411207639</v>
      </c>
      <c r="AA253" s="65">
        <v>12.460454411207639</v>
      </c>
      <c r="AB253" s="123"/>
      <c r="AC253" s="65"/>
      <c r="AK253" s="123"/>
      <c r="AL253" s="65"/>
      <c r="AM253" s="24" t="s">
        <v>21</v>
      </c>
      <c r="AN253" s="94">
        <v>12.12947698561401</v>
      </c>
      <c r="AO253" s="94">
        <v>12.458115599538637</v>
      </c>
      <c r="AP253" s="94">
        <v>12.934074570580464</v>
      </c>
      <c r="AQ253" s="94">
        <v>13.118008741167456</v>
      </c>
      <c r="AR253" s="94">
        <v>12.316145951769927</v>
      </c>
      <c r="AS253" s="94">
        <v>12.019851339817251</v>
      </c>
      <c r="AT253" s="123"/>
    </row>
    <row r="254" spans="1:46" x14ac:dyDescent="0.2">
      <c r="A254" s="24" t="s">
        <v>22</v>
      </c>
      <c r="B254" s="123"/>
      <c r="C254" s="59"/>
      <c r="J254" s="123"/>
      <c r="K254" s="74"/>
      <c r="M254" s="44">
        <v>2</v>
      </c>
      <c r="N254" s="74">
        <v>2</v>
      </c>
      <c r="O254" s="74">
        <v>2</v>
      </c>
      <c r="P254" s="74">
        <v>2</v>
      </c>
      <c r="Q254" s="74">
        <v>2</v>
      </c>
      <c r="R254" s="74">
        <v>2</v>
      </c>
      <c r="S254" s="123"/>
      <c r="T254" s="74"/>
      <c r="U254" s="24" t="s">
        <v>22</v>
      </c>
      <c r="V254" s="44">
        <v>2</v>
      </c>
      <c r="W254" s="74">
        <v>2</v>
      </c>
      <c r="X254" s="74">
        <v>2</v>
      </c>
      <c r="Y254" s="74">
        <v>2</v>
      </c>
      <c r="Z254" s="74">
        <v>2</v>
      </c>
      <c r="AA254" s="74">
        <v>2</v>
      </c>
      <c r="AB254" s="123"/>
      <c r="AC254" s="74"/>
      <c r="AK254" s="123"/>
      <c r="AL254" s="74"/>
      <c r="AM254" s="24" t="s">
        <v>22</v>
      </c>
      <c r="AN254" s="95">
        <v>2</v>
      </c>
      <c r="AO254" s="95">
        <v>2</v>
      </c>
      <c r="AP254" s="95">
        <v>2</v>
      </c>
      <c r="AQ254" s="95">
        <v>2</v>
      </c>
      <c r="AR254" s="95">
        <v>2</v>
      </c>
      <c r="AS254" s="95">
        <v>2</v>
      </c>
      <c r="AT254" s="123"/>
    </row>
    <row r="255" spans="1:46" x14ac:dyDescent="0.2">
      <c r="A255" s="24" t="s">
        <v>87</v>
      </c>
      <c r="B255" s="123"/>
      <c r="C255" s="59"/>
      <c r="J255" s="123"/>
      <c r="K255" s="74"/>
      <c r="M255" s="44"/>
      <c r="N255" s="74"/>
      <c r="O255" s="74"/>
      <c r="P255" s="74"/>
      <c r="Q255" s="74"/>
      <c r="R255" s="74"/>
      <c r="S255" s="123"/>
      <c r="T255" s="74"/>
      <c r="U255" s="24"/>
      <c r="V255" s="44"/>
      <c r="W255" s="74"/>
      <c r="X255" s="74"/>
      <c r="Y255" s="74"/>
      <c r="Z255" s="74"/>
      <c r="AA255" s="74"/>
      <c r="AB255" s="123"/>
      <c r="AC255" s="74"/>
      <c r="AK255" s="123"/>
      <c r="AL255" s="74"/>
      <c r="AM255" s="24" t="s">
        <v>87</v>
      </c>
      <c r="AN255" s="95">
        <v>1</v>
      </c>
      <c r="AO255" s="95">
        <v>1</v>
      </c>
      <c r="AP255" s="95">
        <v>1</v>
      </c>
      <c r="AQ255" s="95">
        <v>1</v>
      </c>
      <c r="AR255" s="95">
        <v>1</v>
      </c>
      <c r="AS255" s="95">
        <v>1</v>
      </c>
      <c r="AT255" s="123"/>
    </row>
    <row r="256" spans="1:46" x14ac:dyDescent="0.2">
      <c r="A256" s="24" t="s">
        <v>23</v>
      </c>
      <c r="B256" s="123"/>
      <c r="C256" s="59"/>
      <c r="J256" s="123"/>
      <c r="K256" s="74"/>
      <c r="M256" s="44">
        <v>73.92</v>
      </c>
      <c r="N256" s="74">
        <v>73.92</v>
      </c>
      <c r="O256" s="74">
        <v>73.92</v>
      </c>
      <c r="P256" s="74">
        <v>73.92</v>
      </c>
      <c r="Q256" s="74">
        <v>73.92</v>
      </c>
      <c r="R256" s="74">
        <v>73.92</v>
      </c>
      <c r="S256" s="123"/>
      <c r="T256" s="74"/>
      <c r="U256" s="24" t="s">
        <v>23</v>
      </c>
      <c r="V256" s="44">
        <v>73.92</v>
      </c>
      <c r="W256" s="74">
        <v>73.92</v>
      </c>
      <c r="X256" s="74">
        <v>73.92</v>
      </c>
      <c r="Y256" s="74">
        <v>73.92</v>
      </c>
      <c r="Z256" s="74">
        <v>73.92</v>
      </c>
      <c r="AA256" s="74">
        <v>73.92</v>
      </c>
      <c r="AB256" s="123"/>
      <c r="AC256" s="74"/>
      <c r="AK256" s="123"/>
      <c r="AL256" s="74"/>
      <c r="AM256" s="24" t="s">
        <v>91</v>
      </c>
      <c r="AN256" s="95">
        <v>50</v>
      </c>
      <c r="AO256" s="95">
        <v>50</v>
      </c>
      <c r="AP256" s="95">
        <v>50</v>
      </c>
      <c r="AQ256" s="95">
        <v>50</v>
      </c>
      <c r="AR256" s="95">
        <v>50</v>
      </c>
      <c r="AS256" s="95">
        <v>50</v>
      </c>
      <c r="AT256" s="123"/>
    </row>
    <row r="257" spans="1:46" x14ac:dyDescent="0.2">
      <c r="A257" s="24" t="s">
        <v>24</v>
      </c>
      <c r="B257" s="123"/>
      <c r="C257" s="59"/>
      <c r="J257" s="123"/>
      <c r="K257" s="74"/>
      <c r="M257" s="44">
        <v>61.44</v>
      </c>
      <c r="N257" s="74">
        <v>61.44</v>
      </c>
      <c r="O257" s="74">
        <v>61.44</v>
      </c>
      <c r="P257" s="74">
        <v>61.44</v>
      </c>
      <c r="Q257" s="74">
        <v>61.44</v>
      </c>
      <c r="R257" s="74">
        <v>61.44</v>
      </c>
      <c r="S257" s="123"/>
      <c r="T257" s="74"/>
      <c r="AB257" s="123"/>
      <c r="AK257" s="123"/>
      <c r="AM257" s="24" t="s">
        <v>92</v>
      </c>
      <c r="AN257" s="95">
        <v>42</v>
      </c>
      <c r="AO257" s="95">
        <v>42</v>
      </c>
      <c r="AP257" s="95">
        <v>42</v>
      </c>
      <c r="AQ257" s="95">
        <v>42</v>
      </c>
      <c r="AR257" s="95">
        <v>42</v>
      </c>
      <c r="AS257" s="95">
        <v>42</v>
      </c>
      <c r="AT257" s="123"/>
    </row>
    <row r="258" spans="1:46" x14ac:dyDescent="0.2">
      <c r="A258" s="24" t="s">
        <v>66</v>
      </c>
      <c r="B258" s="123"/>
      <c r="C258" s="59"/>
      <c r="J258" s="123"/>
      <c r="K258" s="74"/>
      <c r="M258" s="44">
        <v>48.96</v>
      </c>
      <c r="N258" s="74">
        <v>48.96</v>
      </c>
      <c r="O258" s="74">
        <v>48.96</v>
      </c>
      <c r="P258" s="74">
        <v>48.96</v>
      </c>
      <c r="Q258" s="74">
        <v>48.96</v>
      </c>
      <c r="R258" s="74">
        <v>48.96</v>
      </c>
      <c r="S258" s="123"/>
      <c r="T258" s="74"/>
      <c r="AB258" s="123"/>
      <c r="AK258" s="123"/>
      <c r="AT258" s="123"/>
    </row>
    <row r="259" spans="1:46" x14ac:dyDescent="0.2">
      <c r="A259" s="24" t="s">
        <v>25</v>
      </c>
      <c r="B259" s="123"/>
      <c r="C259" s="59"/>
      <c r="J259" s="123"/>
      <c r="K259" s="74"/>
      <c r="M259" s="44">
        <v>24.96</v>
      </c>
      <c r="N259" s="74">
        <v>24.96</v>
      </c>
      <c r="O259" s="74">
        <v>24.96</v>
      </c>
      <c r="P259" s="74">
        <v>24.96</v>
      </c>
      <c r="Q259" s="74">
        <v>24.96</v>
      </c>
      <c r="R259" s="74">
        <v>24.96</v>
      </c>
      <c r="S259" s="123"/>
      <c r="T259" s="74"/>
      <c r="U259" s="24" t="s">
        <v>25</v>
      </c>
      <c r="V259" s="44">
        <v>24.96</v>
      </c>
      <c r="W259" s="74">
        <v>24.96</v>
      </c>
      <c r="X259" s="74">
        <v>24.96</v>
      </c>
      <c r="Y259" s="74">
        <v>24.96</v>
      </c>
      <c r="Z259" s="74">
        <v>24.96</v>
      </c>
      <c r="AA259" s="74">
        <v>24.96</v>
      </c>
      <c r="AB259" s="123"/>
      <c r="AC259" s="74"/>
      <c r="AK259" s="123"/>
      <c r="AL259" s="74"/>
      <c r="AM259" s="24" t="s">
        <v>25</v>
      </c>
      <c r="AN259" s="95">
        <v>10</v>
      </c>
      <c r="AO259" s="95">
        <v>10</v>
      </c>
      <c r="AP259" s="95">
        <v>10</v>
      </c>
      <c r="AQ259" s="95">
        <v>10</v>
      </c>
      <c r="AR259" s="95">
        <v>10</v>
      </c>
      <c r="AS259" s="95">
        <v>10</v>
      </c>
      <c r="AT259" s="123"/>
    </row>
    <row r="260" spans="1:46" x14ac:dyDescent="0.2">
      <c r="A260" s="24" t="s">
        <v>26</v>
      </c>
      <c r="B260" s="123"/>
      <c r="C260" s="59"/>
      <c r="J260" s="123"/>
      <c r="K260" s="74"/>
      <c r="M260" s="44">
        <v>20.16</v>
      </c>
      <c r="N260" s="74">
        <v>20.16</v>
      </c>
      <c r="O260" s="74">
        <v>20.16</v>
      </c>
      <c r="P260" s="74">
        <v>20.16</v>
      </c>
      <c r="Q260" s="74">
        <v>20.16</v>
      </c>
      <c r="R260" s="74">
        <v>20.16</v>
      </c>
      <c r="S260" s="123"/>
      <c r="T260" s="74"/>
      <c r="AB260" s="123"/>
      <c r="AK260" s="123"/>
      <c r="AM260" s="24" t="s">
        <v>26</v>
      </c>
      <c r="AN260" s="95">
        <v>9</v>
      </c>
      <c r="AO260" s="95">
        <v>9</v>
      </c>
      <c r="AP260" s="95">
        <v>9</v>
      </c>
      <c r="AQ260" s="95">
        <v>9</v>
      </c>
      <c r="AR260" s="95">
        <v>9</v>
      </c>
      <c r="AS260" s="95">
        <v>9</v>
      </c>
      <c r="AT260" s="123"/>
    </row>
    <row r="261" spans="1:46" x14ac:dyDescent="0.2">
      <c r="A261" s="24" t="s">
        <v>67</v>
      </c>
      <c r="B261" s="123"/>
      <c r="C261" s="59"/>
      <c r="J261" s="123"/>
      <c r="K261" s="74"/>
      <c r="M261" s="44">
        <v>16.32</v>
      </c>
      <c r="N261" s="74">
        <v>16.32</v>
      </c>
      <c r="O261" s="74">
        <v>16.32</v>
      </c>
      <c r="P261" s="74">
        <v>16.32</v>
      </c>
      <c r="Q261" s="74">
        <v>16.32</v>
      </c>
      <c r="R261" s="74">
        <v>16.32</v>
      </c>
      <c r="S261" s="123"/>
      <c r="T261" s="74"/>
      <c r="AB261" s="123"/>
      <c r="AK261" s="123"/>
      <c r="AT261" s="123"/>
    </row>
    <row r="262" spans="1:46" x14ac:dyDescent="0.2">
      <c r="A262" s="24" t="s">
        <v>27</v>
      </c>
      <c r="B262" s="123"/>
      <c r="C262" s="59"/>
      <c r="J262" s="123"/>
      <c r="K262" s="63"/>
      <c r="M262" s="63">
        <v>0.6</v>
      </c>
      <c r="N262" s="63">
        <v>0.6</v>
      </c>
      <c r="O262" s="63">
        <v>0.6</v>
      </c>
      <c r="P262" s="63">
        <v>0.6</v>
      </c>
      <c r="Q262" s="63">
        <v>0.6</v>
      </c>
      <c r="R262" s="63">
        <v>0.6</v>
      </c>
      <c r="S262" s="123"/>
      <c r="T262" s="63"/>
      <c r="U262" s="24" t="s">
        <v>27</v>
      </c>
      <c r="V262" s="63">
        <v>0.6</v>
      </c>
      <c r="W262" s="63">
        <v>0.6</v>
      </c>
      <c r="X262" s="63">
        <v>0.6</v>
      </c>
      <c r="Y262" s="63">
        <v>0.6</v>
      </c>
      <c r="Z262" s="63">
        <v>0.6</v>
      </c>
      <c r="AA262" s="63">
        <v>0.6</v>
      </c>
      <c r="AB262" s="123"/>
      <c r="AC262" s="63"/>
      <c r="AK262" s="123"/>
      <c r="AL262" s="63"/>
      <c r="AM262" s="24" t="s">
        <v>27</v>
      </c>
      <c r="AN262" s="93">
        <v>0.6</v>
      </c>
      <c r="AO262" s="93">
        <v>0.6</v>
      </c>
      <c r="AP262" s="93">
        <v>0.6</v>
      </c>
      <c r="AQ262" s="93">
        <v>0.6</v>
      </c>
      <c r="AR262" s="93">
        <v>0.6</v>
      </c>
      <c r="AS262" s="93">
        <v>0.6</v>
      </c>
      <c r="AT262" s="123"/>
    </row>
    <row r="263" spans="1:46" x14ac:dyDescent="0.2">
      <c r="A263" s="24" t="s">
        <v>28</v>
      </c>
      <c r="B263" s="123"/>
      <c r="C263" s="59"/>
      <c r="J263" s="123"/>
      <c r="K263" s="63"/>
      <c r="M263" s="63">
        <v>0.5</v>
      </c>
      <c r="N263" s="63">
        <v>0.5</v>
      </c>
      <c r="O263" s="63">
        <v>0.5</v>
      </c>
      <c r="P263" s="63">
        <v>0.5</v>
      </c>
      <c r="Q263" s="63">
        <v>0.5</v>
      </c>
      <c r="R263" s="63">
        <v>0.5</v>
      </c>
      <c r="S263" s="123"/>
      <c r="T263" s="63"/>
      <c r="U263" s="24" t="s">
        <v>28</v>
      </c>
      <c r="V263" s="63">
        <v>0.5</v>
      </c>
      <c r="W263" s="63">
        <v>0.5</v>
      </c>
      <c r="X263" s="63">
        <v>0.5</v>
      </c>
      <c r="Y263" s="63">
        <v>0.5</v>
      </c>
      <c r="Z263" s="63">
        <v>0.5</v>
      </c>
      <c r="AA263" s="63">
        <v>0.5</v>
      </c>
      <c r="AB263" s="123"/>
      <c r="AC263" s="63"/>
      <c r="AK263" s="123"/>
      <c r="AL263" s="63"/>
      <c r="AM263" s="24" t="s">
        <v>28</v>
      </c>
      <c r="AN263" s="93">
        <v>0.5</v>
      </c>
      <c r="AO263" s="93">
        <v>0.5</v>
      </c>
      <c r="AP263" s="93">
        <v>0.5</v>
      </c>
      <c r="AQ263" s="93">
        <v>0.5</v>
      </c>
      <c r="AR263" s="93">
        <v>0.5</v>
      </c>
      <c r="AS263" s="93">
        <v>0.5</v>
      </c>
      <c r="AT263" s="123"/>
    </row>
    <row r="264" spans="1:46" x14ac:dyDescent="0.2">
      <c r="A264" s="24" t="s">
        <v>29</v>
      </c>
      <c r="B264" s="123"/>
      <c r="C264" s="59"/>
      <c r="J264" s="123"/>
      <c r="K264" s="63"/>
      <c r="M264" s="63">
        <v>0.15</v>
      </c>
      <c r="N264" s="63">
        <v>0.15</v>
      </c>
      <c r="O264" s="63">
        <v>0.15</v>
      </c>
      <c r="P264" s="63">
        <v>0.15</v>
      </c>
      <c r="Q264" s="63">
        <v>0.15</v>
      </c>
      <c r="R264" s="63">
        <v>0.15</v>
      </c>
      <c r="S264" s="123"/>
      <c r="T264" s="63"/>
      <c r="U264" s="24" t="s">
        <v>29</v>
      </c>
      <c r="V264" s="63">
        <v>0.15</v>
      </c>
      <c r="W264" s="63">
        <v>0.15</v>
      </c>
      <c r="X264" s="63">
        <v>0.15</v>
      </c>
      <c r="Y264" s="63">
        <v>0.15</v>
      </c>
      <c r="Z264" s="63">
        <v>0.15</v>
      </c>
      <c r="AA264" s="63">
        <v>0.15</v>
      </c>
      <c r="AB264" s="123"/>
      <c r="AC264" s="63"/>
      <c r="AK264" s="123"/>
      <c r="AL264" s="63"/>
      <c r="AM264" s="24" t="s">
        <v>29</v>
      </c>
      <c r="AN264" s="93">
        <v>0.15</v>
      </c>
      <c r="AO264" s="93">
        <v>0.15</v>
      </c>
      <c r="AP264" s="93">
        <v>0.15</v>
      </c>
      <c r="AQ264" s="93">
        <v>0.15</v>
      </c>
      <c r="AR264" s="93">
        <v>0.15</v>
      </c>
      <c r="AS264" s="93">
        <v>0.15</v>
      </c>
      <c r="AT264" s="123"/>
    </row>
    <row r="265" spans="1:46" x14ac:dyDescent="0.2">
      <c r="A265" s="24" t="s">
        <v>30</v>
      </c>
      <c r="B265" s="123"/>
      <c r="C265" s="59"/>
      <c r="J265" s="123"/>
      <c r="K265" s="63"/>
      <c r="M265" s="63">
        <v>0.1</v>
      </c>
      <c r="N265" s="63">
        <v>0.1</v>
      </c>
      <c r="O265" s="63">
        <v>0.1</v>
      </c>
      <c r="P265" s="63">
        <v>0.1</v>
      </c>
      <c r="Q265" s="63">
        <v>0.1</v>
      </c>
      <c r="R265" s="63">
        <v>0.1</v>
      </c>
      <c r="S265" s="123"/>
      <c r="T265" s="63"/>
      <c r="U265" s="24" t="s">
        <v>30</v>
      </c>
      <c r="V265" s="63">
        <v>0.1</v>
      </c>
      <c r="W265" s="63">
        <v>0.1</v>
      </c>
      <c r="X265" s="63">
        <v>0.1</v>
      </c>
      <c r="Y265" s="63">
        <v>0.1</v>
      </c>
      <c r="Z265" s="63">
        <v>0.1</v>
      </c>
      <c r="AA265" s="63">
        <v>0.1</v>
      </c>
      <c r="AB265" s="123"/>
      <c r="AC265" s="63"/>
      <c r="AK265" s="123"/>
      <c r="AL265" s="63"/>
      <c r="AM265" s="24" t="s">
        <v>30</v>
      </c>
      <c r="AN265" s="93">
        <v>0.1</v>
      </c>
      <c r="AO265" s="93">
        <v>0.1</v>
      </c>
      <c r="AP265" s="93">
        <v>0.1</v>
      </c>
      <c r="AQ265" s="93">
        <v>0.1</v>
      </c>
      <c r="AR265" s="93">
        <v>0.1</v>
      </c>
      <c r="AS265" s="93">
        <v>0.1</v>
      </c>
      <c r="AT265" s="123"/>
    </row>
    <row r="266" spans="1:46" x14ac:dyDescent="0.2">
      <c r="A266" s="60"/>
      <c r="B266" s="127"/>
      <c r="C266" s="61"/>
      <c r="J266" s="127"/>
      <c r="S266" s="127"/>
      <c r="AB266" s="127"/>
      <c r="AK266" s="127"/>
      <c r="AT266" s="127"/>
    </row>
    <row r="267" spans="1:46" x14ac:dyDescent="0.2">
      <c r="A267" s="60"/>
      <c r="B267" s="111"/>
      <c r="C267" s="61"/>
    </row>
    <row r="268" spans="1:46" x14ac:dyDescent="0.2">
      <c r="C268" s="6"/>
    </row>
    <row r="269" spans="1:46" x14ac:dyDescent="0.2">
      <c r="C269" s="6"/>
    </row>
    <row r="270" spans="1:46" x14ac:dyDescent="0.2">
      <c r="C270" s="6"/>
    </row>
    <row r="271" spans="1:46" x14ac:dyDescent="0.2">
      <c r="C271" s="6"/>
    </row>
    <row r="272" spans="1:46" x14ac:dyDescent="0.2">
      <c r="C272" s="6"/>
    </row>
    <row r="273" spans="3:3" x14ac:dyDescent="0.2">
      <c r="C273" s="6"/>
    </row>
  </sheetData>
  <mergeCells count="6">
    <mergeCell ref="AN5:AS5"/>
    <mergeCell ref="D3:I3"/>
    <mergeCell ref="D5:I5"/>
    <mergeCell ref="M5:R5"/>
    <mergeCell ref="V5:AA5"/>
    <mergeCell ref="AE5:AJ5"/>
  </mergeCells>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Data2015to2020</vt:lpstr>
      <vt:lpstr>Data by year</vt:lpstr>
      <vt:lpstr>2016 Comparison</vt:lpstr>
      <vt:lpstr>ORG DATA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 KS</dc:creator>
  <cp:lastModifiedBy>Paul Brown</cp:lastModifiedBy>
  <dcterms:created xsi:type="dcterms:W3CDTF">2015-06-24T04:21:24Z</dcterms:created>
  <dcterms:modified xsi:type="dcterms:W3CDTF">2015-06-25T01:50:06Z</dcterms:modified>
</cp:coreProperties>
</file>